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defaultThemeVersion="124226"/>
  <mc:AlternateContent xmlns:mc="http://schemas.openxmlformats.org/markup-compatibility/2006">
    <mc:Choice Requires="x15">
      <x15ac:absPath xmlns:x15ac="http://schemas.microsoft.com/office/spreadsheetml/2010/11/ac" url="C:\Users\roberto.inferrera\Desktop\Obiettivi 2019\"/>
    </mc:Choice>
  </mc:AlternateContent>
  <xr:revisionPtr revIDLastSave="0" documentId="13_ncr:1_{78D9EE9A-C5EC-4BCC-A76C-835F71503CA3}" xr6:coauthVersionLast="45" xr6:coauthVersionMax="45" xr10:uidLastSave="{00000000-0000-0000-0000-000000000000}"/>
  <bookViews>
    <workbookView xWindow="0" yWindow="1995" windowWidth="28800" windowHeight="13605" xr2:uid="{00000000-000D-0000-FFFF-FFFF00000000}"/>
  </bookViews>
  <sheets>
    <sheet name="Schema Generale" sheetId="1" r:id="rId1"/>
    <sheet name="Organizzazione" sheetId="2" r:id="rId2"/>
    <sheet name="Caratteristiche" sheetId="3" r:id="rId3"/>
    <sheet name="Economico Patrimoniale" sheetId="4" r:id="rId4"/>
    <sheet name="Missione programma processo" sheetId="5" r:id="rId5"/>
    <sheet name="Anticorruzione- obiettivo 1  " sheetId="32" r:id="rId6"/>
    <sheet name="Digitalizzazione Docum- Obj 2" sheetId="28" r:id="rId7"/>
    <sheet name="Sost. Risorse Umane - obj 3" sheetId="34" r:id="rId8"/>
  </sheets>
  <externalReferences>
    <externalReference r:id="rId9"/>
  </externalReferences>
  <definedNames>
    <definedName name="_xlnm._FilterDatabase" localSheetId="0" hidden="1">'Schema Generale'!#REF!</definedName>
    <definedName name="area">[1]db1!$B$2:$B$20</definedName>
    <definedName name="_xlnm.Print_Area" localSheetId="5">'Anticorruzione- obiettivo 1  '!$A$1:$R$90</definedName>
    <definedName name="_xlnm.Print_Area" localSheetId="2">Caratteristiche!$A$2:$N$44</definedName>
    <definedName name="_xlnm.Print_Area" localSheetId="6">'Digitalizzazione Docum- Obj 2'!$A$1:$R$76</definedName>
    <definedName name="_xlnm.Print_Area" localSheetId="3">'Economico Patrimoniale'!$A$1:$L$105</definedName>
    <definedName name="_xlnm.Print_Area" localSheetId="1">Organizzazione!$A$1:$L$60</definedName>
    <definedName name="_xlnm.Print_Area" localSheetId="0">'Schema Generale'!$A$1:$G$49</definedName>
    <definedName name="_xlnm.Print_Area" localSheetId="7">'Sost. Risorse Umane - obj 3'!$A$1:$R$68</definedName>
    <definedName name="cronoprogramma">[1]db1!$K$1</definedName>
    <definedName name="nome">[1]db1!$C$2:$C$20</definedName>
    <definedName name="Payment_Needed">"Pagamento richiesto"</definedName>
    <definedName name="Reimbursement">"Rimborso"</definedName>
    <definedName name="tipo">[1]db1!$E$2:$E$4</definedName>
    <definedName name="_xlnm.Print_Titles" localSheetId="4">'Missione programma processo'!$1:$1</definedName>
    <definedName name="Z_0CDFE071_D2BF_4AC9_96FE_3C7CC2EB89D1_.wvu.Cols" localSheetId="0" hidden="1">'Schema Generale'!$F:$G</definedName>
    <definedName name="Z_0CDFE071_D2BF_4AC9_96FE_3C7CC2EB89D1_.wvu.PrintArea" localSheetId="2" hidden="1">Caratteristiche!$A$2:$N$44</definedName>
    <definedName name="Z_0CDFE071_D2BF_4AC9_96FE_3C7CC2EB89D1_.wvu.PrintArea" localSheetId="3" hidden="1">'Economico Patrimoniale'!$A$1:$H$105</definedName>
    <definedName name="Z_0CDFE071_D2BF_4AC9_96FE_3C7CC2EB89D1_.wvu.PrintArea" localSheetId="1" hidden="1">Organizzazione!$A$1:$L$60</definedName>
    <definedName name="Z_0CDFE071_D2BF_4AC9_96FE_3C7CC2EB89D1_.wvu.PrintArea" localSheetId="0" hidden="1">'Schema Generale'!$A$1:$G$49</definedName>
    <definedName name="Z_0CDFE071_D2BF_4AC9_96FE_3C7CC2EB89D1_.wvu.Rows" localSheetId="2" hidden="1">Caratteristiche!$7:$7</definedName>
    <definedName name="Z_16B7DE21_A045_4CA8_8E8A_B264E96AA2CC_.wvu.Cols" localSheetId="0" hidden="1">'Schema Generale'!$F:$G</definedName>
    <definedName name="Z_16B7DE21_A045_4CA8_8E8A_B264E96AA2CC_.wvu.PrintArea" localSheetId="2" hidden="1">Caratteristiche!$A$2:$N$44</definedName>
    <definedName name="Z_16B7DE21_A045_4CA8_8E8A_B264E96AA2CC_.wvu.PrintArea" localSheetId="3" hidden="1">'Economico Patrimoniale'!$A$1:$H$105</definedName>
    <definedName name="Z_16B7DE21_A045_4CA8_8E8A_B264E96AA2CC_.wvu.PrintArea" localSheetId="1" hidden="1">Organizzazione!$A$1:$L$60</definedName>
    <definedName name="Z_16B7DE21_A045_4CA8_8E8A_B264E96AA2CC_.wvu.PrintArea" localSheetId="0" hidden="1">'Schema Generale'!$A$1:$G$49</definedName>
    <definedName name="Z_16B7DE21_A045_4CA8_8E8A_B264E96AA2CC_.wvu.Rows" localSheetId="2" hidden="1">Caratteristiche!$7:$7</definedName>
    <definedName name="Z_FD66CCA4_E734_40F6_A42D_704ADC03C8FF_.wvu.Cols" localSheetId="0" hidden="1">'Schema Generale'!$F:$G</definedName>
    <definedName name="Z_FD66CCA4_E734_40F6_A42D_704ADC03C8FF_.wvu.PrintArea" localSheetId="2" hidden="1">Caratteristiche!$A$2:$N$44</definedName>
    <definedName name="Z_FD66CCA4_E734_40F6_A42D_704ADC03C8FF_.wvu.PrintArea" localSheetId="3" hidden="1">'Economico Patrimoniale'!$A$1:$H$105</definedName>
    <definedName name="Z_FD66CCA4_E734_40F6_A42D_704ADC03C8FF_.wvu.PrintArea" localSheetId="1" hidden="1">Organizzazione!$A$1:$L$60</definedName>
    <definedName name="Z_FD66CCA4_E734_40F6_A42D_704ADC03C8FF_.wvu.PrintArea" localSheetId="0" hidden="1">'Schema Generale'!$A$1:$G$49</definedName>
    <definedName name="Z_FD66CCA4_E734_40F6_A42D_704ADC03C8FF_.wvu.Rows" localSheetId="2" hidden="1">Caratteristiche!$7:$7</definedName>
  </definedNames>
  <calcPr calcId="181029"/>
  <customWorkbookViews>
    <customWorkbookView name="QUIRICO - Visualizzazione personale" guid="{FD66CCA4-E734-40F6-A42D-704ADC03C8FF}" mergeInterval="0" personalView="1" maximized="1" windowWidth="1436" windowHeight="746" activeSheetId="5"/>
    <customWorkbookView name="CAPPA - Visualizzazione personale" guid="{16B7DE21-A045-4CA8-8E8A-B264E96AA2CC}" mergeInterval="0" personalView="1" maximized="1" xWindow="1" yWindow="1" windowWidth="1436" windowHeight="670" activeSheetId="5"/>
    <customWorkbookView name="TRAPANESE - Visualizzazione personale" guid="{0CDFE071-D2BF-4AC9-96FE-3C7CC2EB89D1}" mergeInterval="0" personalView="1" maximized="1" xWindow="1" yWindow="1" windowWidth="1436" windowHeight="670" activeSheetId="5"/>
    <customWorkbookView name="Gabriella - Visualizzazione personale" guid="{5274FD7E-76C2-47C3-8C9C-C2C181076605}" mergeInterval="0" personalView="1" maximized="1" windowWidth="1436" windowHeight="720" activeSheetId="6"/>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6" i="4" l="1"/>
  <c r="K83" i="4"/>
  <c r="K100" i="4"/>
  <c r="K103" i="4"/>
  <c r="K14" i="4" l="1"/>
  <c r="J45" i="4"/>
  <c r="J25" i="4" l="1"/>
  <c r="J14" i="4"/>
  <c r="I103" i="4"/>
  <c r="I100" i="4"/>
  <c r="I75" i="4"/>
  <c r="I72" i="4"/>
  <c r="I69" i="4"/>
  <c r="I64" i="4"/>
  <c r="I61" i="4"/>
  <c r="I58" i="4"/>
  <c r="I45" i="4"/>
  <c r="I97" i="4" s="1"/>
  <c r="I36" i="4"/>
  <c r="I94" i="4" s="1"/>
  <c r="I25" i="4"/>
  <c r="I14" i="4"/>
  <c r="IU65386" i="34" l="1"/>
  <c r="IT65386" i="34"/>
  <c r="IS65386" i="34"/>
  <c r="IR65386" i="34"/>
  <c r="IQ65386" i="34"/>
  <c r="A45" i="34"/>
  <c r="A43" i="34"/>
  <c r="A41" i="34"/>
  <c r="H36" i="4" l="1"/>
  <c r="H45" i="4"/>
  <c r="H25" i="4"/>
  <c r="H14" i="4"/>
  <c r="K75" i="4"/>
  <c r="K72" i="4"/>
  <c r="K69" i="4"/>
  <c r="K64" i="4"/>
  <c r="K61" i="4"/>
  <c r="K58" i="4"/>
  <c r="K36" i="4" l="1"/>
  <c r="K94" i="4" s="1"/>
  <c r="K25" i="4"/>
  <c r="M43" i="3"/>
  <c r="I58" i="2"/>
  <c r="G58" i="2"/>
  <c r="E58" i="2"/>
  <c r="I52" i="2"/>
  <c r="G52" i="2"/>
  <c r="E52" i="2"/>
  <c r="I15" i="2"/>
  <c r="G15" i="2"/>
  <c r="E15" i="2"/>
  <c r="I8" i="2"/>
  <c r="I49" i="2" s="1"/>
  <c r="G8" i="2"/>
  <c r="G49" i="2" s="1"/>
  <c r="E8" i="2"/>
  <c r="E49" i="2" s="1"/>
  <c r="E46" i="2" l="1"/>
  <c r="G46" i="2"/>
  <c r="G55" i="2"/>
  <c r="E37" i="2"/>
  <c r="I55" i="2"/>
  <c r="G37" i="2"/>
  <c r="I46" i="2"/>
  <c r="I37" i="2"/>
  <c r="E55" i="2"/>
  <c r="K8" i="2"/>
  <c r="K37" i="2" s="1"/>
  <c r="K15" i="2"/>
  <c r="G103" i="4"/>
  <c r="E103" i="4"/>
  <c r="G100" i="4"/>
  <c r="E100" i="4"/>
  <c r="G75" i="4"/>
  <c r="E75" i="4"/>
  <c r="G72" i="4"/>
  <c r="E72" i="4"/>
  <c r="G69" i="4"/>
  <c r="E69" i="4"/>
  <c r="G64" i="4"/>
  <c r="E64" i="4"/>
  <c r="G61" i="4"/>
  <c r="E61" i="4"/>
  <c r="G58" i="4"/>
  <c r="E58" i="4"/>
  <c r="G45" i="4"/>
  <c r="F45" i="4"/>
  <c r="E45" i="4"/>
  <c r="G36" i="4"/>
  <c r="F36" i="4"/>
  <c r="E36" i="4"/>
  <c r="G25" i="4"/>
  <c r="F25" i="4"/>
  <c r="E25" i="4"/>
  <c r="G14" i="4"/>
  <c r="F14" i="4"/>
  <c r="E14" i="4"/>
  <c r="G94" i="4" l="1"/>
  <c r="G97" i="4"/>
  <c r="E94" i="4"/>
  <c r="E97" i="4"/>
  <c r="R87" i="5"/>
  <c r="S87" i="5" s="1"/>
  <c r="R88" i="5"/>
  <c r="S88" i="5" s="1"/>
  <c r="R3" i="5"/>
  <c r="S3" i="5" s="1"/>
  <c r="R4" i="5"/>
  <c r="S4" i="5" s="1"/>
  <c r="R5" i="5"/>
  <c r="S5" i="5" s="1"/>
  <c r="R6" i="5"/>
  <c r="S6" i="5" s="1"/>
  <c r="R8" i="5"/>
  <c r="S8" i="5" s="1"/>
  <c r="R10" i="5"/>
  <c r="S10" i="5" s="1"/>
  <c r="R11" i="5"/>
  <c r="S11" i="5" s="1"/>
  <c r="R15" i="5"/>
  <c r="S15" i="5" s="1"/>
  <c r="R24" i="5"/>
  <c r="S24" i="5" s="1"/>
  <c r="R26" i="5"/>
  <c r="S26" i="5" s="1"/>
  <c r="R29" i="5"/>
  <c r="S29" i="5" s="1"/>
  <c r="R33" i="5"/>
  <c r="S33" i="5" s="1"/>
  <c r="R34" i="5"/>
  <c r="S34" i="5" s="1"/>
  <c r="R36" i="5"/>
  <c r="S36" i="5" s="1"/>
  <c r="R44" i="5"/>
  <c r="S44" i="5" s="1"/>
  <c r="R46" i="5"/>
  <c r="S46" i="5" s="1"/>
  <c r="R52" i="5"/>
  <c r="S52" i="5" s="1"/>
  <c r="R65" i="5"/>
  <c r="S65" i="5" s="1"/>
  <c r="R67" i="5"/>
  <c r="S67" i="5" s="1"/>
  <c r="R69" i="5"/>
  <c r="S69" i="5" s="1"/>
  <c r="R74" i="5"/>
  <c r="S74" i="5" s="1"/>
  <c r="R85" i="5"/>
  <c r="S85" i="5" s="1"/>
  <c r="O88" i="5"/>
  <c r="P88" i="5" s="1"/>
  <c r="O87" i="5"/>
  <c r="P87" i="5" s="1"/>
  <c r="O85" i="5"/>
  <c r="P85" i="5" s="1"/>
  <c r="O74" i="5"/>
  <c r="P74" i="5" s="1"/>
  <c r="O69" i="5"/>
  <c r="P69" i="5" s="1"/>
  <c r="O67" i="5"/>
  <c r="P67" i="5" s="1"/>
  <c r="O65" i="5"/>
  <c r="P65" i="5" s="1"/>
  <c r="O52" i="5"/>
  <c r="P52" i="5" s="1"/>
  <c r="O46" i="5"/>
  <c r="P46" i="5" s="1"/>
  <c r="O44" i="5"/>
  <c r="P44" i="5" s="1"/>
  <c r="O36" i="5"/>
  <c r="P36" i="5" s="1"/>
  <c r="O34" i="5"/>
  <c r="P34" i="5" s="1"/>
  <c r="O33" i="5"/>
  <c r="P33" i="5" s="1"/>
  <c r="O26" i="5"/>
  <c r="P26" i="5" s="1"/>
  <c r="O24" i="5"/>
  <c r="P24" i="5" s="1"/>
  <c r="O15" i="5"/>
  <c r="P15" i="5" s="1"/>
  <c r="O11" i="5"/>
  <c r="P11" i="5" s="1"/>
  <c r="O10" i="5"/>
  <c r="P10" i="5" s="1"/>
  <c r="O8" i="5"/>
  <c r="P8" i="5" s="1"/>
  <c r="O6" i="5"/>
  <c r="P6" i="5" s="1"/>
  <c r="O5" i="5"/>
  <c r="P5" i="5" s="1"/>
  <c r="O4" i="5"/>
  <c r="P4" i="5" s="1"/>
  <c r="O3" i="5"/>
  <c r="P3" i="5" s="1"/>
  <c r="O29" i="5"/>
  <c r="P29" i="5" s="1"/>
  <c r="H29" i="5"/>
  <c r="I29" i="5" s="1"/>
  <c r="H36" i="5"/>
  <c r="I36" i="5" s="1"/>
  <c r="H34" i="5"/>
  <c r="I34" i="5" s="1"/>
  <c r="IU65409" i="32" l="1"/>
  <c r="IT65409" i="32"/>
  <c r="IS65409" i="32"/>
  <c r="IR65409" i="32"/>
  <c r="IQ65409" i="32"/>
  <c r="A82" i="32"/>
  <c r="IU65393" i="28"/>
  <c r="IT65393" i="28"/>
  <c r="IS65393" i="28"/>
  <c r="IR65393" i="28"/>
  <c r="IQ65393" i="28"/>
  <c r="A51" i="28"/>
  <c r="A49" i="28"/>
  <c r="A47" i="28"/>
  <c r="H3" i="5"/>
  <c r="I3" i="5" s="1"/>
  <c r="H4" i="5"/>
  <c r="I4" i="5" s="1"/>
  <c r="H5" i="5"/>
  <c r="I5" i="5" s="1"/>
  <c r="H6" i="5"/>
  <c r="I6" i="5" s="1"/>
  <c r="H8" i="5"/>
  <c r="I8" i="5" s="1"/>
  <c r="H10" i="5"/>
  <c r="I10" i="5" s="1"/>
  <c r="H11" i="5"/>
  <c r="I11" i="5" s="1"/>
  <c r="H15" i="5"/>
  <c r="I15" i="5" s="1"/>
  <c r="H24" i="5"/>
  <c r="I24" i="5" s="1"/>
  <c r="H26" i="5"/>
  <c r="I26" i="5" s="1"/>
  <c r="H33" i="5"/>
  <c r="I33" i="5" s="1"/>
  <c r="H44" i="5"/>
  <c r="I44" i="5" s="1"/>
  <c r="H46" i="5"/>
  <c r="I46" i="5" s="1"/>
  <c r="H52" i="5"/>
  <c r="I52" i="5" s="1"/>
  <c r="H65" i="5"/>
  <c r="I65" i="5" s="1"/>
  <c r="H67" i="5"/>
  <c r="I67" i="5" s="1"/>
  <c r="H69" i="5"/>
  <c r="I69" i="5" s="1"/>
  <c r="H74" i="5"/>
  <c r="I74" i="5" s="1"/>
  <c r="H85" i="5"/>
  <c r="I85" i="5" s="1"/>
  <c r="H87" i="5"/>
  <c r="I87" i="5" s="1"/>
  <c r="H88" i="5"/>
  <c r="I88" i="5" s="1"/>
  <c r="G4" i="3"/>
  <c r="I4" i="3"/>
  <c r="K4" i="3"/>
  <c r="K8" i="3"/>
  <c r="K13" i="3"/>
  <c r="M13" i="3"/>
  <c r="K19" i="3"/>
  <c r="M19" i="3"/>
  <c r="G37" i="3"/>
  <c r="I37" i="3"/>
  <c r="K37" i="3"/>
  <c r="M37" i="3"/>
  <c r="G43" i="3"/>
  <c r="I43" i="3"/>
  <c r="K43" i="3"/>
  <c r="K45" i="4" l="1"/>
  <c r="K9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30" authorId="0" shapeId="0" xr:uid="{00000000-0006-0000-0500-000001000000}">
      <text>
        <r>
          <rPr>
            <sz val="9"/>
            <color indexed="81"/>
            <rFont val="Tahoma"/>
            <family val="2"/>
          </rPr>
          <t xml:space="preserve">
cosa produco
</t>
        </r>
        <r>
          <rPr>
            <b/>
            <sz val="9"/>
            <color indexed="81"/>
            <rFont val="Tahoma"/>
            <family val="2"/>
          </rPr>
          <t>campo obbligatorio</t>
        </r>
      </text>
    </comment>
    <comment ref="K77" authorId="0" shapeId="0" xr:uid="{00000000-0006-0000-0500-000002000000}">
      <text>
        <r>
          <rPr>
            <sz val="9"/>
            <color indexed="81"/>
            <rFont val="Tahoma"/>
            <family val="2"/>
          </rPr>
          <t xml:space="preserve">
è alternativo alle ore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31" authorId="0" shapeId="0" xr:uid="{00000000-0006-0000-0600-000001000000}">
      <text>
        <r>
          <rPr>
            <sz val="9"/>
            <color indexed="81"/>
            <rFont val="Tahoma"/>
            <family val="2"/>
          </rPr>
          <t xml:space="preserve">
cosa produco
</t>
        </r>
        <r>
          <rPr>
            <b/>
            <sz val="9"/>
            <color indexed="81"/>
            <rFont val="Tahoma"/>
            <family val="2"/>
          </rPr>
          <t>campo obbligatorio</t>
        </r>
      </text>
    </comment>
    <comment ref="A35" authorId="0" shapeId="0" xr:uid="{00000000-0006-0000-0600-000002000000}">
      <text>
        <r>
          <rPr>
            <sz val="9"/>
            <color indexed="81"/>
            <rFont val="Tahoma"/>
            <family val="2"/>
          </rPr>
          <t>indici non strettamente necessari se non si richiama nella finalità il miglioramento temporale</t>
        </r>
      </text>
    </comment>
    <comment ref="A38" authorId="0" shapeId="0" xr:uid="{00000000-0006-0000-0600-000003000000}">
      <text>
        <r>
          <rPr>
            <sz val="9"/>
            <color indexed="81"/>
            <rFont val="Tahoma"/>
            <family val="2"/>
          </rPr>
          <t xml:space="preserve">
costituiscono costo dell' obiettivo i costi diretti a produrlo non già conteggiati nell'attività istituzionale. I costi sono riferiti al titolo primo
</t>
        </r>
      </text>
    </comment>
    <comment ref="A41" authorId="0" shapeId="0" xr:uid="{00000000-0006-0000-0600-000004000000}">
      <text>
        <r>
          <rPr>
            <sz val="9"/>
            <color indexed="81"/>
            <rFont val="Tahoma"/>
            <family val="2"/>
          </rPr>
          <t xml:space="preserve">è la misurazione qualitativa della nostro risultato 
</t>
        </r>
      </text>
    </comment>
    <comment ref="K69" authorId="0" shapeId="0" xr:uid="{00000000-0006-0000-0600-000005000000}">
      <text>
        <r>
          <rPr>
            <sz val="9"/>
            <color indexed="81"/>
            <rFont val="Tahoma"/>
            <family val="2"/>
          </rPr>
          <t xml:space="preserve">
è alternativo alle ore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30" authorId="0" shapeId="0" xr:uid="{00000000-0006-0000-0700-000001000000}">
      <text>
        <r>
          <rPr>
            <sz val="9"/>
            <color indexed="81"/>
            <rFont val="Tahoma"/>
            <family val="2"/>
          </rPr>
          <t xml:space="preserve">
cosa produco
</t>
        </r>
        <r>
          <rPr>
            <b/>
            <sz val="9"/>
            <color indexed="81"/>
            <rFont val="Tahoma"/>
            <family val="2"/>
          </rPr>
          <t>campo obbligatorio</t>
        </r>
      </text>
    </comment>
    <comment ref="A34" authorId="0" shapeId="0" xr:uid="{00000000-0006-0000-0700-000002000000}">
      <text>
        <r>
          <rPr>
            <sz val="9"/>
            <color indexed="81"/>
            <rFont val="Tahoma"/>
            <family val="2"/>
          </rPr>
          <t>indici non strettamente necessari se non si richiama nella finalità il miglioramento temporale</t>
        </r>
      </text>
    </comment>
    <comment ref="K63" authorId="0" shapeId="0" xr:uid="{00000000-0006-0000-0700-000003000000}">
      <text>
        <r>
          <rPr>
            <sz val="9"/>
            <color indexed="81"/>
            <rFont val="Tahoma"/>
            <family val="2"/>
          </rPr>
          <t xml:space="preserve">
è alternativo alle ore</t>
        </r>
      </text>
    </comment>
  </commentList>
</comments>
</file>

<file path=xl/sharedStrings.xml><?xml version="1.0" encoding="utf-8"?>
<sst xmlns="http://schemas.openxmlformats.org/spreadsheetml/2006/main" count="867" uniqueCount="435">
  <si>
    <t>Descrizione delle fasi di attuazione</t>
  </si>
  <si>
    <t xml:space="preserve">C3 </t>
  </si>
  <si>
    <t>TISCI Claudio</t>
  </si>
  <si>
    <t>SERVIZI ISTITUZIONALI, GENERALI E DI GESTIONE</t>
  </si>
  <si>
    <t>ORDINE PUBBLICO E SICUREZZA</t>
  </si>
  <si>
    <t>ISTRUZIONE E DIRITTO ALLO STUDIO</t>
  </si>
  <si>
    <t>TUTELA E VALORIZZAZIONE DEI BENI E DELLE ATTIVITÀ CULTURALI</t>
  </si>
  <si>
    <t>POLITICHE GIOVANILI, SPORT E TEMPO LIBERO</t>
  </si>
  <si>
    <t>ASSETTO DEL TERRITORIO ED EDILIZIA ABITATIVA</t>
  </si>
  <si>
    <t>SVILUPPO SOSTENIBILE E TUTELA DEL TERRITORIO E DELL'AMBIENTE</t>
  </si>
  <si>
    <t>TRASPORTI E DIRITTO ALLA MOBILITÀ</t>
  </si>
  <si>
    <t>DIRITTI SOCIALI, POLITICHE SOCIALI E FAMIGLIA</t>
  </si>
  <si>
    <t>SVILUPPO ECONOMICO E COMPETITIVITÀ</t>
  </si>
  <si>
    <t>POLITICHE PER IL LAVORO E LA FORMAZIONE PROFESSIONALE</t>
  </si>
  <si>
    <t>AGRICOLTURA, POLITICHE AGROALIMENTARI E PESCA</t>
  </si>
  <si>
    <t>RELAZIONI INTERNAZIONALI</t>
  </si>
  <si>
    <t>Organi istituzionali</t>
  </si>
  <si>
    <t>Segreteria  Generale</t>
  </si>
  <si>
    <t>Gestione economica, finanziaria, programmazione e provveditorato</t>
  </si>
  <si>
    <t>Gestione delle entrate tributarie e servizi fiscali</t>
  </si>
  <si>
    <t>Gestione dei beni demaniali e patrimoniali</t>
  </si>
  <si>
    <t>Ufficio tecnico</t>
  </si>
  <si>
    <t>Elezioni e consultazioni popolari - Anagrafe e stato civile</t>
  </si>
  <si>
    <t>Statistica e sistemi informativi</t>
  </si>
  <si>
    <t>Altri servizi generali</t>
  </si>
  <si>
    <t>Polizia locale e amministrativa</t>
  </si>
  <si>
    <t>Sistema integrato di sicurezza urbana</t>
  </si>
  <si>
    <t>Istruzione prescolastica</t>
  </si>
  <si>
    <t>Altri ordini di istruzione non universitaria</t>
  </si>
  <si>
    <t>Istruzione universitaria</t>
  </si>
  <si>
    <t>Servizi ausiliari all’istruzione</t>
  </si>
  <si>
    <t>Valorizzazione dei beni di interesse storico</t>
  </si>
  <si>
    <t>Attività culturali e interventi diversi nel settore culturale</t>
  </si>
  <si>
    <t>Sport e tempo libero</t>
  </si>
  <si>
    <t>Giovani</t>
  </si>
  <si>
    <t>Urbanistica e assetto del territorio</t>
  </si>
  <si>
    <t>Edilizia residenziale pubblica e locale e piani di edilizia economico-popolare</t>
  </si>
  <si>
    <t>Difesa del suolo</t>
  </si>
  <si>
    <t>Tutela, valorizzazione e recupero ambientale</t>
  </si>
  <si>
    <t>Rifiuti</t>
  </si>
  <si>
    <t>Servizio idrico integrato</t>
  </si>
  <si>
    <t>Sviluppo sostenibile territorio montano piccoli Comuni</t>
  </si>
  <si>
    <t>Qualità dell'aria e riduzione dell'inquinamento</t>
  </si>
  <si>
    <t>Trasporto pubblico locale</t>
  </si>
  <si>
    <t>Viabilità e infrastrutture stradali</t>
  </si>
  <si>
    <t>Interventi per l'infanzia e i minori e per asili nido</t>
  </si>
  <si>
    <t>Interventi per la disabilità</t>
  </si>
  <si>
    <t>Interventi per gli anziani</t>
  </si>
  <si>
    <t>Interventi per soggetti a rischio di esclusione sociale</t>
  </si>
  <si>
    <t>Interventi per il diritto alla casa</t>
  </si>
  <si>
    <t>Programmazione e governo della rete dei servizi sociosanitari e sociali</t>
  </si>
  <si>
    <t>Cooperazione e associazionismo</t>
  </si>
  <si>
    <t>Servizio necroscopico e cimiteriale</t>
  </si>
  <si>
    <t>Commercio - reti distributive - tutela dei consumatori</t>
  </si>
  <si>
    <t>Reti e altri servizi di pubblica utilità</t>
  </si>
  <si>
    <t>Servizi per lo sviluppo del mercato del lavoro</t>
  </si>
  <si>
    <t>Sviluppo del settore agricolo e del sistema agroalimentare</t>
  </si>
  <si>
    <t>Relazioni internazionali e Cooperazione allo sviluppo</t>
  </si>
  <si>
    <t>Programma</t>
  </si>
  <si>
    <t>Missione</t>
  </si>
  <si>
    <t>Descrizione programma</t>
  </si>
  <si>
    <t>Spesa programma/abitanti al 31/12</t>
  </si>
  <si>
    <t>Spesa per abitante</t>
  </si>
  <si>
    <t>Formula</t>
  </si>
  <si>
    <t>Capacità di riscossione</t>
  </si>
  <si>
    <t>% copertura costi di gestione del patrimonio comunale</t>
  </si>
  <si>
    <t>Proventi totali derivanti dall'utilizzo del patrimonio/Spesa programma</t>
  </si>
  <si>
    <t xml:space="preserve">Oneri urbanizzazione accertati </t>
  </si>
  <si>
    <t>n. pratiche gestite</t>
  </si>
  <si>
    <t>Spesa media per atto</t>
  </si>
  <si>
    <t>Spesa del Programma/ somma di C.I., variazioni anagrafiche, …</t>
  </si>
  <si>
    <t>Spesa del Programma/ n. postazioni hardware</t>
  </si>
  <si>
    <t>Spesa media per postazione</t>
  </si>
  <si>
    <t>Spesa complessiva del contenzioso</t>
  </si>
  <si>
    <t>Importo capitoli contenziosi</t>
  </si>
  <si>
    <t>n. sanzioni</t>
  </si>
  <si>
    <t>n. sanzioni emesse</t>
  </si>
  <si>
    <t>n. ore servizio esterno/ore complessive di servizio anno</t>
  </si>
  <si>
    <t>Presidio del territorio</t>
  </si>
  <si>
    <t>n. indagini di p.g.</t>
  </si>
  <si>
    <t>n. indagini di polizia giudiziaria</t>
  </si>
  <si>
    <t>Spesa media per utente</t>
  </si>
  <si>
    <t>Spesa del programma/utenti</t>
  </si>
  <si>
    <t>Spesa media per alunno</t>
  </si>
  <si>
    <t>Spesa del programma/n. totale alunni (primaria + secondaria)</t>
  </si>
  <si>
    <t>Spesa media per pasto</t>
  </si>
  <si>
    <t>Spesa della refezione/n. pasti erogati</t>
  </si>
  <si>
    <t>Spesa media per alunno trasportato</t>
  </si>
  <si>
    <t>Spesa trasporto scolastico/n. alunni iscritti al servizio</t>
  </si>
  <si>
    <t xml:space="preserve"> Spesa media mq verde pubblico </t>
  </si>
  <si>
    <t>Importo spesa per verde pubblico/mq verde</t>
  </si>
  <si>
    <t xml:space="preserve"> % raccolta differenziata</t>
  </si>
  <si>
    <t>Q.li raccolta differenziata/quintali totali raccolta rifiuti</t>
  </si>
  <si>
    <t>Spesa media a punto luce</t>
  </si>
  <si>
    <t>Spesa per illuminazione/n. punti di luce totali</t>
  </si>
  <si>
    <t>Spesa per gestione strade/Km strade (escluse strade bianche)</t>
  </si>
  <si>
    <t>Spesa media per gestione strade a KM</t>
  </si>
  <si>
    <t>Spesa media per minore</t>
  </si>
  <si>
    <t>Spesa per interventi minori/n. minori in carico</t>
  </si>
  <si>
    <t>Spesa media per disabile</t>
  </si>
  <si>
    <t>Spesa media per anziani</t>
  </si>
  <si>
    <t>Spesa per interventi disabili/n. disabili in carico</t>
  </si>
  <si>
    <t>Spesa per interventi anziani/n. anziani in carico</t>
  </si>
  <si>
    <t>Spesa del programma/n. utenti</t>
  </si>
  <si>
    <t>Tasso di copertura</t>
  </si>
  <si>
    <t>Proventi totali cimitero/spesa del programma</t>
  </si>
  <si>
    <t>Utile d'esercizio della farmacia</t>
  </si>
  <si>
    <t>Utile d'esercizio</t>
  </si>
  <si>
    <t>VALORE ATTESO ANNO CORRENTE</t>
  </si>
  <si>
    <t>VALORE RAGGIUNTO ANNO CORRENTE</t>
  </si>
  <si>
    <t>Indicatori</t>
  </si>
  <si>
    <t>Spesa per alloggio</t>
  </si>
  <si>
    <t>Spesa del programma/n.alloggi ERP</t>
  </si>
  <si>
    <t>Valore medio contributo</t>
  </si>
  <si>
    <t>Spesa del programma/n.contributi</t>
  </si>
  <si>
    <t>Riscosso/accertato entrate proprie</t>
  </si>
  <si>
    <t xml:space="preserve">ANNO </t>
  </si>
  <si>
    <t>CARATTERISTICHE DELL'ENTE</t>
  </si>
  <si>
    <t>Popolazione</t>
  </si>
  <si>
    <t>Descrizione</t>
  </si>
  <si>
    <t>Popolazione residente al 31/12</t>
  </si>
  <si>
    <t>di cui popolazione straniera</t>
  </si>
  <si>
    <t>nati nell'anno</t>
  </si>
  <si>
    <t>deceduti nell'anno</t>
  </si>
  <si>
    <t>immigrati</t>
  </si>
  <si>
    <t>emigrati</t>
  </si>
  <si>
    <t>Popolazione per fasce d'età ISTAT</t>
  </si>
  <si>
    <t>Popolazione in età prescolare</t>
  </si>
  <si>
    <t>0-6 anni</t>
  </si>
  <si>
    <t>Popolazione in età scuola dell'obbligo</t>
  </si>
  <si>
    <t>7-14 anni</t>
  </si>
  <si>
    <t>Popolazione in forza lavoro</t>
  </si>
  <si>
    <t>15-29 anni</t>
  </si>
  <si>
    <t>Popolazione in età adulta</t>
  </si>
  <si>
    <t>30-65 anni</t>
  </si>
  <si>
    <t>Popolazione in età senile</t>
  </si>
  <si>
    <t>oltre 65 anni</t>
  </si>
  <si>
    <t>Popolazione per fasce d'età Stakeholders</t>
  </si>
  <si>
    <t>Prima infanzia</t>
  </si>
  <si>
    <t>0-3 anni</t>
  </si>
  <si>
    <t>Utenza scolastica</t>
  </si>
  <si>
    <t>4-13 anni</t>
  </si>
  <si>
    <t>Minori</t>
  </si>
  <si>
    <t>0-18 anni</t>
  </si>
  <si>
    <t>15-25 anni</t>
  </si>
  <si>
    <t>Popolazione massima insediabile (da strumento urbanistico vigente)</t>
  </si>
  <si>
    <t>Territorio</t>
  </si>
  <si>
    <t>Superficie in Kmq</t>
  </si>
  <si>
    <t>Frazioni</t>
  </si>
  <si>
    <t>Risorse idriche</t>
  </si>
  <si>
    <t>Laghi</t>
  </si>
  <si>
    <t>Fiumi</t>
  </si>
  <si>
    <t>Viabilità</t>
  </si>
  <si>
    <t>Strade</t>
  </si>
  <si>
    <t>Statali</t>
  </si>
  <si>
    <t>Km</t>
  </si>
  <si>
    <t>Provinciali</t>
  </si>
  <si>
    <t>Comunali</t>
  </si>
  <si>
    <t>Vicinali</t>
  </si>
  <si>
    <t>Autostrade</t>
  </si>
  <si>
    <t>Tot. Km strade</t>
  </si>
  <si>
    <t>STRUTTURA - DATI ECONOMICO PATRIMONIALI</t>
  </si>
  <si>
    <t>Gestione delle Entrate</t>
  </si>
  <si>
    <t>Titoli</t>
  </si>
  <si>
    <t>Accertato</t>
  </si>
  <si>
    <t>Incassato</t>
  </si>
  <si>
    <t>Avanzo applicato</t>
  </si>
  <si>
    <t>FONDO PLURIENNALE VINCOLATO</t>
  </si>
  <si>
    <t xml:space="preserve">1 - Entrate di natura tributaria, contributiva e perequativa </t>
  </si>
  <si>
    <t>2 - Trasferimenti correnti</t>
  </si>
  <si>
    <t>3 - Extratributarie</t>
  </si>
  <si>
    <t>4 - Entrate in conto capitale</t>
  </si>
  <si>
    <t>6 - Accensione di prestiti</t>
  </si>
  <si>
    <t>9 - Entrate per servizi conto terzi e partite di giro</t>
  </si>
  <si>
    <t>Totale  entrate</t>
  </si>
  <si>
    <t>Gestione delle Spese</t>
  </si>
  <si>
    <t>Impegnato</t>
  </si>
  <si>
    <t>Pagato</t>
  </si>
  <si>
    <t>1 - Spesa corrente</t>
  </si>
  <si>
    <t>2 - Spese c/capitale</t>
  </si>
  <si>
    <t>3 - Spese per incemento attività finanziarie (dal 2016)</t>
  </si>
  <si>
    <t>4 - Rimborso di prestiti</t>
  </si>
  <si>
    <t>5 - Chiusura anticipazioni (dal 2016)</t>
  </si>
  <si>
    <t>7 - Spese per servizi conto terzi e partite di giro</t>
  </si>
  <si>
    <t>Totale  spesa</t>
  </si>
  <si>
    <t>Gestione residui</t>
  </si>
  <si>
    <t>Titolo</t>
  </si>
  <si>
    <t>ENTRATE</t>
  </si>
  <si>
    <t>residui attivi</t>
  </si>
  <si>
    <t>riscossione</t>
  </si>
  <si>
    <t xml:space="preserve">Entrate di natura tributaria, contributiva e perequativa </t>
  </si>
  <si>
    <t>Trasferimenti correnti</t>
  </si>
  <si>
    <t>Extratributarie</t>
  </si>
  <si>
    <t>Entrate in conto capitale</t>
  </si>
  <si>
    <t>Accensioni di prestiti</t>
  </si>
  <si>
    <t>Servizi conto terzi</t>
  </si>
  <si>
    <t>Totale  residui su entrate</t>
  </si>
  <si>
    <t>SPESE</t>
  </si>
  <si>
    <t>residui passivi</t>
  </si>
  <si>
    <t>pagamenti</t>
  </si>
  <si>
    <t>Spesa corrente</t>
  </si>
  <si>
    <t>Spese c/capitale</t>
  </si>
  <si>
    <t>Spese per incemento attività finanziarie (D.Lgs. 118/2011)</t>
  </si>
  <si>
    <t>Rimborso di prestiti</t>
  </si>
  <si>
    <t>Chiusura anticipazioni (D.Lgs. 118/2011)</t>
  </si>
  <si>
    <t>Totale  residui su spese</t>
  </si>
  <si>
    <t>Indici per analisi finanziaria</t>
  </si>
  <si>
    <t>Trasferimenti dallo Stato 
(Entrata Tit. 2, Tipologia 1, Categoria 101)</t>
  </si>
  <si>
    <t>Interessi passivi 
(Spesa Tit. 1, Macroaggregato 107)</t>
  </si>
  <si>
    <t>Spesa del personale 
(Spesa Tit. 1, Macroaggregato 101)</t>
  </si>
  <si>
    <t>Quota capitale mutui 
(Spesa Tit. 4, Macroaggregato 403)</t>
  </si>
  <si>
    <t>Anticipazioni di cassa</t>
  </si>
  <si>
    <t>Grado di autonomia finanziaria</t>
  </si>
  <si>
    <t>1. Autonomia finanziaria</t>
  </si>
  <si>
    <t>Entrate tributarie+ extratributarie</t>
  </si>
  <si>
    <t>Entrate correnti</t>
  </si>
  <si>
    <t>2.Autonomia impositiva</t>
  </si>
  <si>
    <t>Entrate tributarie</t>
  </si>
  <si>
    <t>3.Dipendenza erariale</t>
  </si>
  <si>
    <t>Trasferimenti correnti statali</t>
  </si>
  <si>
    <t>Grado di rigidità del Bilancio</t>
  </si>
  <si>
    <t>1. Rigidità strutturale</t>
  </si>
  <si>
    <t>Spesa personale+rimborso mutui(cap+int)</t>
  </si>
  <si>
    <t>2. Rigidità per costo personale</t>
  </si>
  <si>
    <t>Spesa complessiva personale</t>
  </si>
  <si>
    <t>3. Rigidità per indebitamento</t>
  </si>
  <si>
    <t>Rimborso mutui (cap+int)</t>
  </si>
  <si>
    <t>Pressione fiscale ed erariale pro-capite</t>
  </si>
  <si>
    <t>1. Pressione entrate proprie pro-capite</t>
  </si>
  <si>
    <t>Numero abitanti</t>
  </si>
  <si>
    <t>2. Pressione tributaria pro-capite</t>
  </si>
  <si>
    <t>3. Indebitamento locale pro-capite</t>
  </si>
  <si>
    <t>Rimborso mutui(cap+int)</t>
  </si>
  <si>
    <t>4. Trasferimenti erariali pro-capite</t>
  </si>
  <si>
    <t>Capacità gestionale</t>
  </si>
  <si>
    <t>1. Incidenza residui attivi</t>
  </si>
  <si>
    <t xml:space="preserve">Residui attivi </t>
  </si>
  <si>
    <t>Totale accertamenti</t>
  </si>
  <si>
    <t>2. Incidenza residui passivi</t>
  </si>
  <si>
    <t>Residui passivi</t>
  </si>
  <si>
    <t>Totale impegni</t>
  </si>
  <si>
    <t>3. Velocità di riscossione entrate proprie</t>
  </si>
  <si>
    <t>Riscossioni titoli 1 + 3</t>
  </si>
  <si>
    <t>Accertamenti titoli 1 + 3</t>
  </si>
  <si>
    <t>4. Velocità di pagamenti spese correnti</t>
  </si>
  <si>
    <t>Pagamenti titolo 1</t>
  </si>
  <si>
    <t>Impegni titolo 1</t>
  </si>
  <si>
    <t>STRUTTURA - ORGANIZZAZIONE</t>
  </si>
  <si>
    <t>Personale in servizio</t>
  </si>
  <si>
    <t>Dirigenti (Segretario comunale)</t>
  </si>
  <si>
    <t>Posizioni Organizzative</t>
  </si>
  <si>
    <t>Dipendenti</t>
  </si>
  <si>
    <t>Totale Personale in servizio</t>
  </si>
  <si>
    <t>Età media del personale</t>
  </si>
  <si>
    <t>Totale Età Media</t>
  </si>
  <si>
    <t>Indici di assenza</t>
  </si>
  <si>
    <t>Malattia + Ferie + Altro</t>
  </si>
  <si>
    <t>Malattia + Altro</t>
  </si>
  <si>
    <t>Indici per la spesa del Personale</t>
  </si>
  <si>
    <t xml:space="preserve">Spesa complessiva per il personale </t>
  </si>
  <si>
    <t>Spesa per la formazione (stanziato)</t>
  </si>
  <si>
    <t>Spesa per la formazione (impegnato)</t>
  </si>
  <si>
    <t>SPESA PER IL PERSONALE</t>
  </si>
  <si>
    <t>1. Spesa personale su spesa corrente</t>
  </si>
  <si>
    <t>Spese Correnti</t>
  </si>
  <si>
    <t>2. Spesa media del personale</t>
  </si>
  <si>
    <t>Totale personale in servizio</t>
  </si>
  <si>
    <t>3. Spesa personale pro-capite</t>
  </si>
  <si>
    <t>4. Rapporto dipendenti su popolazione</t>
  </si>
  <si>
    <t>5. Rapporto dirigenti su dipendenti</t>
  </si>
  <si>
    <t>Numero dirigenti</t>
  </si>
  <si>
    <t>6. Rapporto P.O. su dipendenti</t>
  </si>
  <si>
    <t>Numero Posizioni Organizzative</t>
  </si>
  <si>
    <t>7. Capacità di spesa su formazione</t>
  </si>
  <si>
    <t>Spesa per formazione impegnata</t>
  </si>
  <si>
    <t>Spesa per formazione stanziata</t>
  </si>
  <si>
    <t>8. Spesa media formazione</t>
  </si>
  <si>
    <t>Spesa per formazione</t>
  </si>
  <si>
    <t>9. Spesa formazione su spesa personale</t>
  </si>
  <si>
    <t>N.</t>
  </si>
  <si>
    <t xml:space="preserve">AREA ORGANIZZATIVA    </t>
  </si>
  <si>
    <t xml:space="preserve">Descrizione PROGRAMMI/PROCESSI </t>
  </si>
  <si>
    <t>MISSIONE</t>
  </si>
  <si>
    <t>Indirizzo Strategico DUP n. X</t>
  </si>
  <si>
    <t>Obj Operativo DUP n. X</t>
  </si>
  <si>
    <t>Centro di Responsabilità:</t>
  </si>
  <si>
    <t>TEMPI :</t>
  </si>
  <si>
    <t>Altri Centri di Responsabilità coinvolti:</t>
  </si>
  <si>
    <t>X</t>
  </si>
  <si>
    <t>Titolo Obiettivo gestionale PEG/PERFORMANCE</t>
  </si>
  <si>
    <t>Descrizione obiettivo</t>
  </si>
  <si>
    <t>Descrizione delle fasi di attuazione:</t>
  </si>
  <si>
    <t>INDICATORI DI RISULTATO</t>
  </si>
  <si>
    <t>Indicatori di Efficacia Quantitativa</t>
  </si>
  <si>
    <t>Scostamento</t>
  </si>
  <si>
    <t>Indicatori Temporali</t>
  </si>
  <si>
    <t>Indicatori di Efficienza</t>
  </si>
  <si>
    <t>Indici di Efficacia Qualitativa</t>
  </si>
  <si>
    <t>CRONOPROGRAMMA</t>
  </si>
  <si>
    <t>FASI E TEMPI</t>
  </si>
  <si>
    <t>Gennaio</t>
  </si>
  <si>
    <t>Febbraio</t>
  </si>
  <si>
    <t>Marzo</t>
  </si>
  <si>
    <t>Aprile</t>
  </si>
  <si>
    <t>Maggio</t>
  </si>
  <si>
    <t>Giugno</t>
  </si>
  <si>
    <t>Luglio</t>
  </si>
  <si>
    <t>Agosto</t>
  </si>
  <si>
    <t>Settembre</t>
  </si>
  <si>
    <t>Ottobre</t>
  </si>
  <si>
    <t>Novembre</t>
  </si>
  <si>
    <t>Dicembre</t>
  </si>
  <si>
    <t>PERSONALE COINVOLTO NELL'OBIETTIVO</t>
  </si>
  <si>
    <t>Cat.</t>
  </si>
  <si>
    <t>Cognome e Nome</t>
  </si>
  <si>
    <t>Costo orario</t>
  </si>
  <si>
    <t>n° ore dedicate</t>
  </si>
  <si>
    <t>% tempo dedicato</t>
  </si>
  <si>
    <t>Costo della risorsa</t>
  </si>
  <si>
    <t>COSTO DELLE RISORSE INTERNE</t>
  </si>
  <si>
    <t>RISORSE AGGIUNTIVE UTILIZZATE</t>
  </si>
  <si>
    <t>Tipologia</t>
  </si>
  <si>
    <t>Costo</t>
  </si>
  <si>
    <t>COSTO COMPLESSIVO DELL'OBIETTIVO</t>
  </si>
  <si>
    <t>DES</t>
  </si>
  <si>
    <t>TYP</t>
  </si>
  <si>
    <t>ATT</t>
  </si>
  <si>
    <t>VA</t>
  </si>
  <si>
    <t>ADD</t>
  </si>
  <si>
    <t>Attuazione del Piano Triennale di Prevenzione della Corruzione</t>
  </si>
  <si>
    <t>Approvazione in Giunta del PTPC relativo all'anno corrente</t>
  </si>
  <si>
    <t>Redazione report monitoraggio da parte dei Responsabili di Servizio</t>
  </si>
  <si>
    <t>Pubblicazione sul sito istituzionale dell'Ente dell'Attestazione del livello di Trasparenza rilasciata dall'OV</t>
  </si>
  <si>
    <t>Redazione relazione sulla stato di attuazione delle misure previste dal PTPC anno corrente da parte del RPC</t>
  </si>
  <si>
    <t>Attuazione delle misure previste dal PTPC anno corrente</t>
  </si>
  <si>
    <t>n. Aree Generali di rischio sulle quali è stata realizzata la mappatura dei processi</t>
  </si>
  <si>
    <t>n. report Controllo successivo degli atti</t>
  </si>
  <si>
    <t>da Regolamento</t>
  </si>
  <si>
    <t>n. dipendenti coinvolti in attività formative in materia di prevenzione della corruzione</t>
  </si>
  <si>
    <t>-</t>
  </si>
  <si>
    <t>n. attestazioni dell'avvenuta verifica dell'insussistenza di situazioni, anche potenziali, di conflitto di interesse per i Consulenti e Collaboratori pubblicate in Amministrazione Trasparente</t>
  </si>
  <si>
    <t>X / X = 100%</t>
  </si>
  <si>
    <t>Costo dell'obiettivo</t>
  </si>
  <si>
    <t>€ ….</t>
  </si>
  <si>
    <r>
      <t>n.</t>
    </r>
    <r>
      <rPr>
        <sz val="8"/>
        <color indexed="10"/>
        <rFont val="Tahoma"/>
        <family val="2"/>
      </rPr>
      <t xml:space="preserve"> </t>
    </r>
    <r>
      <rPr>
        <sz val="8"/>
        <rFont val="Tahoma"/>
        <family val="2"/>
      </rPr>
      <t>violazioni del Codice di Comportamento</t>
    </r>
  </si>
  <si>
    <t>Valutazione media da report Controlli Interni</t>
  </si>
  <si>
    <t>x</t>
  </si>
  <si>
    <t>NUMERATORE</t>
  </si>
  <si>
    <t>DENOMINATORE</t>
  </si>
  <si>
    <t>TUTELA DELLA SALUTE</t>
  </si>
  <si>
    <t>Ulteriori spese in materia sanitaria</t>
  </si>
  <si>
    <t>Sostegno all'occupazione</t>
  </si>
  <si>
    <t>FONDI E ACCANTONAMENTI</t>
  </si>
  <si>
    <t>DEBITO PUBBLICO</t>
  </si>
  <si>
    <t>Quota interessi ammortamento mutui e prestiti obbligazionari</t>
  </si>
  <si>
    <t>Quota capitale ammortamento mutui e prestiti obbligazionari</t>
  </si>
  <si>
    <t>Fondo di riserva</t>
  </si>
  <si>
    <t>Fondo crediti di dubbia esigibilità</t>
  </si>
  <si>
    <t>Altri fondi</t>
  </si>
  <si>
    <t>1,2,3</t>
  </si>
  <si>
    <t>Fondo di riserva, FCDE, altri fondi</t>
  </si>
  <si>
    <t>Aree protette, parchi naturali, protezione naturalistica e forestazione</t>
  </si>
  <si>
    <t>Interventi per le famiglie</t>
  </si>
  <si>
    <r>
      <t>Soccorso civile</t>
    </r>
    <r>
      <rPr>
        <sz val="11"/>
        <color indexed="8"/>
        <rFont val="Calibri"/>
        <family val="2"/>
      </rPr>
      <t xml:space="preserve"> </t>
    </r>
  </si>
  <si>
    <t>Sistema di protezione civile</t>
  </si>
  <si>
    <t>Obiettivo gestionale n° 1</t>
  </si>
  <si>
    <t xml:space="preserve"> (DIA, SCIA, CILA, permessi di costruire, aut. paessaggistiche)</t>
  </si>
  <si>
    <t>TUTTE LE PO</t>
  </si>
  <si>
    <t>Approvazione protocollo di legalità</t>
  </si>
  <si>
    <t>Indirizzo Strategico DUP : n. X</t>
  </si>
  <si>
    <t>Obj Operativo DUP:  n. X</t>
  </si>
  <si>
    <t>Missione 1 : Servizi istituzionali, generali e di gestione</t>
  </si>
  <si>
    <t>Programma 2 : Segreteria Generale</t>
  </si>
  <si>
    <t>Il presente obiettivo gestionale, derivante dal Piano Triennale di Prevenzione della Corruzione (PTPC) approvato dall'Ente, individua e misura le attività di prevenzione idonee a ridurre la probabilità che si verifichi il rischio di corruzione nell'Ente, ed è parallelamene finalizzato alla rilevazione e al report dei dati necessari al soddisfacimento degli obblighi previsti dalla normativa in materia.
L'obiettivo è inserito nel Piano della Performance anche al fine di evidenziare il collegamento del documento di programmazione con il PTPC, così come richiamato da ANAC con la Determina n. 12 del 28/10/2015 e ribadito con la Delibera n. 831 del 3 Agosto 2016: la lotta alla corruzione rappresenta, infatti,  un obiettivo strategico dell’albero della Performance che l’Ente locale attua con piani di azione operativi. 
Gli adempimenti, i compiti e le responsabilità del Responsabile per la Prevenzione della Corruzione (RPC) e dei suoi collaboratori sono parte integrante del ciclo della performance.</t>
  </si>
  <si>
    <t>Verifica della coerenza fra la mappatura del rischio realizzata nel PTPC anno corrente e quanto previsto con la Determina n. 12 del 28/10/2015 e con la Delibera n. 831 del 3 Agosto 2016 di ANAC</t>
  </si>
  <si>
    <t>Approvazione in Giunta del PTPCT relativo all'anno corrente</t>
  </si>
  <si>
    <t>Redazione relazione sulla stato di attuazione delle misure previste dal PTPCT da parte del RPC</t>
  </si>
  <si>
    <t>Predisposizione aggiornamento annuale del PTPCT da parte del RPC</t>
  </si>
  <si>
    <t>Monitoraggio tramite report per verifiche lavori servizi forniture con n. ….. indicatori</t>
  </si>
  <si>
    <t>Predisposizione aggiornamento annuale del PTPCT da parte del RPCT</t>
  </si>
  <si>
    <t>Pubblicazione del PTPCT anno 2018 sul sito istituzionale dell'Ente</t>
  </si>
  <si>
    <t>Monitoraggio sull'attuazione delle misure previste dal PTPCT anno corrente</t>
  </si>
  <si>
    <t>n. segnalazioni di illeciti ai sensi del PTPCT (whistleblowing)</t>
  </si>
  <si>
    <t xml:space="preserve">SCOSTAMENTO </t>
  </si>
  <si>
    <t>€</t>
  </si>
  <si>
    <t>Spesa del nido/ n. iscritti nido</t>
  </si>
  <si>
    <t>,</t>
  </si>
  <si>
    <t>n. ab. 2020</t>
  </si>
  <si>
    <t>ANNO</t>
  </si>
  <si>
    <t>Obiettivo n° 2</t>
  </si>
  <si>
    <t>Obiettivo n° 3</t>
  </si>
  <si>
    <t>D</t>
  </si>
  <si>
    <t>C</t>
  </si>
  <si>
    <t>INFERRERA Roberto</t>
  </si>
  <si>
    <t>PELISSERO Marina</t>
  </si>
  <si>
    <t>Nell'ente locale ognuno svolge delle determinate attività e ha dei determinati obiettivi e, a volte, se non spesso, è necessario coinvolgere altre persone e colleghi per portarli a termine. Si creano, quindi, dei team di lavoro, che possono essere formati da 2 o più persone, che necessariamente devono collaborare e lavorare insieme per raggiungere un fine comune. Il livello di difficoltà di collaborazione dei team di lavoro è direttamente proporzionale al numero delle persone coinvolte e alla difficoltà dell’obiettivo prefissato, poiché maggiore impegno richiede il traguardo e maggiore deve essere l’impegno e la collaborazione di ciascun componente. Ne consegue che i team di lavoro che ottengono i risultati migliori sono quelli che collaborano e lavorano insieme nel modo migliore,che sostituiscono il collega in caso di assenza, creando un ambiente di lavoro in cui tutti i componenti sono coinvolti e partecipano attivamente al raggiungimento degli obiettivi prefissati.</t>
  </si>
  <si>
    <t>Indicatori di Efficacia/Efficienza</t>
  </si>
  <si>
    <t>Sviluppo e mantenimento di un elevato potenziale di
rotazione e sostituibilità delle risorse umane impiegate
nell’organizzazione</t>
  </si>
  <si>
    <t>Organizzazione comune di iniziative di promozione culturale delle attività e delle bellezze di Arignano con coinvolgimento della cittadinanza.</t>
  </si>
  <si>
    <t xml:space="preserve">Invio delegazione comunale presso la città di Comillas </t>
  </si>
  <si>
    <t>Sviluppo di abilità trasversali, soft skills indispensabili per ll'intercambiabilità delle funzioni e dei compiti assegnati</t>
  </si>
  <si>
    <t>Redazione di pratiche di autorizzazione trasporto salma/seppellimento al di fuori del Comune in sostiruzione del referente del servizio preposto.</t>
  </si>
  <si>
    <t>Tutto il personale</t>
  </si>
  <si>
    <t>individuazione delle risorse alternative disponibili che possano sopperire alla carenza di personale in un dato momento</t>
  </si>
  <si>
    <t>schedulazione di piani di sostituzione programmata (es. per garantire la continuità operativa nei periodi di festività/ferie);</t>
  </si>
  <si>
    <t>Affiancamento nella risoluzione delle problematiche nelle attività di non competenza</t>
  </si>
  <si>
    <t>Percorsi di formazione sul campo per la sostiruzione del collega</t>
  </si>
  <si>
    <t xml:space="preserve">Mantenimento delle conoscenze acquisite e capacità di formulazione di proposte migliorative da erogare alla cittadinanza </t>
  </si>
  <si>
    <t>Miglioramento delle capacità di apprendimento, di problem solving e di comprensione delle tematiche e delle problematiche lavorative.                                                                       Partecipazione a corsi di formazione sul campo, aggiornamento professionale.</t>
  </si>
  <si>
    <t>ANNO 2019</t>
  </si>
  <si>
    <t>n. ab. 2019 (preventivo)</t>
  </si>
  <si>
    <t>n. ab. 2019 (consuntivo)</t>
  </si>
  <si>
    <t>ATTESO 2019</t>
  </si>
  <si>
    <t>RAGGIUNTO 2019</t>
  </si>
  <si>
    <t>4 gg/anno di formazine sul campo non obbligatoria</t>
  </si>
  <si>
    <t>ADEMPIMENTI RELATIVI ALLA DIGITALIZZAZIONE AI SENSI DEL DPCM 2014</t>
  </si>
  <si>
    <t>implementazione del software</t>
  </si>
  <si>
    <t>formazione ai dipendenti</t>
  </si>
  <si>
    <t xml:space="preserve">redazione atti </t>
  </si>
  <si>
    <t>gestione dell'ter in formato digitale</t>
  </si>
  <si>
    <t>archiviazione informatica degli atti</t>
  </si>
  <si>
    <t xml:space="preserve">conservazione degli atti a norma </t>
  </si>
  <si>
    <t>trasmissione in via telematica ai destinatari</t>
  </si>
  <si>
    <t>completo utilizzo del programma entro l'anno 2019</t>
  </si>
  <si>
    <t xml:space="preserve">implementazione programma </t>
  </si>
  <si>
    <t>entro inizio anno</t>
  </si>
  <si>
    <t>addetramento personale</t>
  </si>
  <si>
    <t>coordinamento tra gli uffici per eventi e manifestazioni</t>
  </si>
  <si>
    <t>Partecipazione a 4 giornate di corsi di formazione non obbligatoria</t>
  </si>
  <si>
    <t xml:space="preserve">Redazione pratiche relative ai servizi cimiteriali e demografici in generale(CIE ) </t>
  </si>
  <si>
    <t>RAZETTO Piera</t>
  </si>
  <si>
    <t>INDICATORI DI RISULTATO ( personalizzare con gli indicatori delle misure previste dal proprio PTPCT 2019-2021)</t>
  </si>
  <si>
    <t xml:space="preserve">L'obiettivo, di rilievo strategico è di arrivare alla digitalizzazione di tutti gli atti amministrativi, attivando un sistema che permetta la creazione dell'atto, la stesura degli stessi rispettando la correttezza formale e tecnica (pareri di competenza inclusi), con apposizione della firma digitale dei soggetti competenti, conseguente pubblicazione prevista per legge - senza l'ausilio di stampe su supporto cartaceo ma attraverso l'utilizzo esclusivo di supporti digitali.  </t>
  </si>
  <si>
    <t>pubblicazione degli atti sui siti</t>
  </si>
  <si>
    <t>n. ab.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</si>
</sst>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quot;€&quot;\ #,##0.00;\-&quot;€&quot;\ #,##0.00"/>
    <numFmt numFmtId="165" formatCode="_-&quot;€&quot;\ * #,##0.00_-;\-&quot;€&quot;\ * #,##0.00_-;_-&quot;€&quot;\ * &quot;-&quot;??_-;_-@_-"/>
    <numFmt numFmtId="166" formatCode="_-[$€-2]\ * #,##0.00_-;\-[$€-2]\ * #,##0.00_-;_-[$€-2]\ * &quot;-&quot;??_-"/>
    <numFmt numFmtId="167" formatCode="_(&quot;L.&quot;* #,##0.00_);_(&quot;L.&quot;* \(#,##0.00\);_(&quot;L.&quot;* &quot;-&quot;??_);_(@_)"/>
    <numFmt numFmtId="168" formatCode="&quot;€&quot;\ #,##0.00"/>
    <numFmt numFmtId="169" formatCode="#,##0.00_ ;\-#,##0.00\ "/>
    <numFmt numFmtId="170" formatCode="#,##0.00\ &quot;€&quot;"/>
  </numFmts>
  <fonts count="39"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0"/>
      <name val="Arial"/>
      <family val="2"/>
    </font>
    <font>
      <sz val="10"/>
      <name val="Tahoma"/>
      <family val="2"/>
    </font>
    <font>
      <b/>
      <sz val="10"/>
      <name val="Tahoma"/>
      <family val="2"/>
    </font>
    <font>
      <b/>
      <sz val="10"/>
      <color indexed="10"/>
      <name val="Tahoma"/>
      <family val="2"/>
    </font>
    <font>
      <sz val="8"/>
      <name val="Tahoma"/>
      <family val="2"/>
    </font>
    <font>
      <sz val="9"/>
      <name val="Tahoma"/>
      <family val="2"/>
    </font>
    <font>
      <b/>
      <sz val="9"/>
      <name val="Tahoma"/>
      <family val="2"/>
    </font>
    <font>
      <sz val="8"/>
      <color indexed="10"/>
      <name val="Tahoma"/>
      <family val="2"/>
    </font>
    <font>
      <sz val="10"/>
      <color indexed="10"/>
      <name val="Tahoma"/>
      <family val="2"/>
    </font>
    <font>
      <b/>
      <sz val="8"/>
      <name val="Tahoma"/>
      <family val="2"/>
    </font>
    <font>
      <sz val="11"/>
      <name val="Tahoma"/>
      <family val="2"/>
    </font>
    <font>
      <b/>
      <sz val="11"/>
      <name val="Tahoma"/>
      <family val="2"/>
    </font>
    <font>
      <u/>
      <sz val="10"/>
      <name val="Tahoma"/>
      <family val="2"/>
    </font>
    <font>
      <sz val="9"/>
      <color indexed="10"/>
      <name val="Tahoma"/>
      <family val="2"/>
    </font>
    <font>
      <b/>
      <sz val="10"/>
      <name val="Arial"/>
      <family val="2"/>
    </font>
    <font>
      <sz val="14"/>
      <name val="Tahoma"/>
      <family val="2"/>
    </font>
    <font>
      <sz val="11"/>
      <color indexed="8"/>
      <name val="Calibri"/>
      <family val="2"/>
    </font>
    <font>
      <b/>
      <sz val="10"/>
      <color indexed="9"/>
      <name val="Tahoma"/>
      <family val="2"/>
    </font>
    <font>
      <b/>
      <i/>
      <sz val="8"/>
      <color indexed="8"/>
      <name val="Calibri"/>
      <family val="2"/>
    </font>
    <font>
      <sz val="8"/>
      <color indexed="8"/>
      <name val="Calibri"/>
      <family val="2"/>
    </font>
    <font>
      <sz val="11"/>
      <color indexed="8"/>
      <name val="Calibri"/>
      <family val="2"/>
    </font>
    <font>
      <sz val="8"/>
      <name val="Calibri"/>
      <family val="2"/>
    </font>
    <font>
      <sz val="11"/>
      <color indexed="9"/>
      <name val="Calibri"/>
      <family val="2"/>
    </font>
    <font>
      <sz val="9"/>
      <color indexed="81"/>
      <name val="Tahoma"/>
      <family val="2"/>
    </font>
    <font>
      <b/>
      <sz val="9"/>
      <color indexed="81"/>
      <name val="Tahoma"/>
      <family val="2"/>
    </font>
    <font>
      <sz val="11"/>
      <color theme="1"/>
      <name val="Calibri"/>
      <family val="2"/>
      <scheme val="minor"/>
    </font>
    <font>
      <sz val="10"/>
      <color rgb="FFFF0000"/>
      <name val="Tahoma"/>
      <family val="2"/>
    </font>
    <font>
      <b/>
      <sz val="11"/>
      <color theme="1"/>
      <name val="Calibri"/>
      <family val="2"/>
      <scheme val="minor"/>
    </font>
    <font>
      <b/>
      <sz val="10"/>
      <color rgb="FFFF0000"/>
      <name val="Tahoma"/>
      <family val="2"/>
    </font>
    <font>
      <b/>
      <i/>
      <sz val="12"/>
      <color indexed="8"/>
      <name val="Calibri"/>
      <family val="2"/>
    </font>
    <font>
      <b/>
      <sz val="10"/>
      <name val="Arial"/>
      <family val="2"/>
    </font>
    <font>
      <sz val="10"/>
      <name val="Arial"/>
      <family val="2"/>
    </font>
    <font>
      <sz val="11"/>
      <color theme="1"/>
      <name val="Calibri"/>
      <family val="2"/>
      <scheme val="minor"/>
    </font>
    <font>
      <b/>
      <sz val="10"/>
      <color theme="0"/>
      <name val="Tahoma"/>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41"/>
        <bgColor indexed="64"/>
      </patternFill>
    </fill>
    <fill>
      <patternFill patternType="solid">
        <fgColor indexed="29"/>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1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diagonal/>
    </border>
    <border>
      <left style="medium">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medium">
        <color indexed="64"/>
      </top>
      <bottom style="thin">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s>
  <cellStyleXfs count="11">
    <xf numFmtId="0" fontId="0" fillId="0" borderId="0"/>
    <xf numFmtId="166" fontId="3" fillId="0" borderId="0" applyFont="0" applyFill="0" applyBorder="0" applyAlignment="0" applyProtection="0"/>
    <xf numFmtId="43" fontId="21" fillId="0" borderId="0" applyFont="0" applyFill="0" applyBorder="0" applyAlignment="0" applyProtection="0"/>
    <xf numFmtId="41" fontId="3" fillId="0" borderId="0" applyFont="0" applyFill="0" applyBorder="0" applyAlignment="0" applyProtection="0"/>
    <xf numFmtId="0" fontId="2" fillId="0" borderId="0"/>
    <xf numFmtId="0" fontId="3" fillId="0" borderId="0"/>
    <xf numFmtId="0" fontId="3" fillId="0" borderId="0"/>
    <xf numFmtId="0" fontId="5" fillId="0" borderId="0"/>
    <xf numFmtId="0" fontId="6" fillId="0" borderId="0"/>
    <xf numFmtId="167" fontId="4" fillId="0" borderId="0" applyFont="0" applyFill="0" applyBorder="0" applyAlignment="0" applyProtection="0"/>
    <xf numFmtId="165" fontId="30" fillId="0" borderId="0" applyFont="0" applyFill="0" applyBorder="0" applyAlignment="0" applyProtection="0"/>
  </cellStyleXfs>
  <cellXfs count="845">
    <xf numFmtId="0" fontId="0" fillId="0" borderId="0" xfId="0"/>
    <xf numFmtId="0" fontId="0" fillId="0" borderId="0" xfId="0" applyAlignment="1">
      <alignment wrapText="1"/>
    </xf>
    <xf numFmtId="0" fontId="7" fillId="0" borderId="1" xfId="7" applyFont="1" applyBorder="1" applyAlignment="1">
      <alignment horizontal="center"/>
    </xf>
    <xf numFmtId="0" fontId="8" fillId="0" borderId="2" xfId="7" applyFont="1" applyBorder="1" applyAlignment="1">
      <alignment horizontal="center"/>
    </xf>
    <xf numFmtId="0" fontId="6" fillId="0" borderId="0" xfId="7" applyFont="1"/>
    <xf numFmtId="10" fontId="6" fillId="0" borderId="0" xfId="7" applyNumberFormat="1" applyFont="1"/>
    <xf numFmtId="0" fontId="12" fillId="0" borderId="0" xfId="7" applyFont="1"/>
    <xf numFmtId="0" fontId="9" fillId="0" borderId="0" xfId="7" applyFont="1"/>
    <xf numFmtId="0" fontId="13" fillId="0" borderId="0" xfId="7" applyFont="1"/>
    <xf numFmtId="0" fontId="7" fillId="2" borderId="3" xfId="7" applyFont="1" applyFill="1" applyBorder="1" applyAlignment="1">
      <alignment vertical="center"/>
    </xf>
    <xf numFmtId="0" fontId="7" fillId="2" borderId="4" xfId="7" applyFont="1" applyFill="1" applyBorder="1" applyAlignment="1">
      <alignment vertical="center"/>
    </xf>
    <xf numFmtId="1" fontId="7" fillId="2" borderId="5" xfId="7" applyNumberFormat="1" applyFont="1" applyFill="1" applyBorder="1" applyAlignment="1" applyProtection="1">
      <alignment vertical="center" wrapText="1"/>
      <protection locked="0"/>
    </xf>
    <xf numFmtId="1" fontId="7" fillId="2" borderId="6" xfId="7" applyNumberFormat="1" applyFont="1" applyFill="1" applyBorder="1" applyAlignment="1" applyProtection="1">
      <alignment vertical="center" wrapText="1"/>
      <protection locked="0"/>
    </xf>
    <xf numFmtId="0" fontId="7" fillId="2" borderId="5" xfId="7" applyFont="1" applyFill="1" applyBorder="1" applyAlignment="1">
      <alignment vertical="center"/>
    </xf>
    <xf numFmtId="1" fontId="7" fillId="2" borderId="4" xfId="7" applyNumberFormat="1" applyFont="1" applyFill="1" applyBorder="1" applyAlignment="1" applyProtection="1">
      <alignment vertical="center" wrapText="1"/>
      <protection locked="0"/>
    </xf>
    <xf numFmtId="0" fontId="6" fillId="0" borderId="0" xfId="7" applyFont="1" applyFill="1"/>
    <xf numFmtId="0" fontId="7" fillId="2" borderId="7" xfId="7" applyFont="1" applyFill="1" applyBorder="1" applyAlignment="1" applyProtection="1">
      <alignment vertical="center" wrapText="1"/>
      <protection locked="0"/>
    </xf>
    <xf numFmtId="0" fontId="7" fillId="2" borderId="1" xfId="7" applyFont="1" applyFill="1" applyBorder="1" applyAlignment="1" applyProtection="1">
      <alignment vertical="center" wrapText="1"/>
      <protection locked="0"/>
    </xf>
    <xf numFmtId="0" fontId="6" fillId="0" borderId="8" xfId="7" applyFont="1" applyFill="1" applyBorder="1" applyAlignment="1"/>
    <xf numFmtId="0" fontId="6" fillId="0" borderId="9" xfId="7" applyFont="1" applyFill="1" applyBorder="1" applyAlignment="1"/>
    <xf numFmtId="0" fontId="6" fillId="0" borderId="10" xfId="7" applyFont="1" applyFill="1" applyBorder="1" applyAlignment="1"/>
    <xf numFmtId="0" fontId="6" fillId="0" borderId="11" xfId="7" applyFont="1" applyBorder="1"/>
    <xf numFmtId="0" fontId="6" fillId="0" borderId="12" xfId="7" applyFont="1" applyBorder="1"/>
    <xf numFmtId="0" fontId="6" fillId="0" borderId="0" xfId="7" applyFont="1" applyAlignment="1">
      <alignment horizontal="left"/>
    </xf>
    <xf numFmtId="0" fontId="7" fillId="0" borderId="13" xfId="7" applyFont="1" applyBorder="1" applyAlignment="1">
      <alignment horizontal="center"/>
    </xf>
    <xf numFmtId="0" fontId="8" fillId="0" borderId="14" xfId="7" applyFont="1" applyBorder="1" applyAlignment="1">
      <alignment horizontal="center"/>
    </xf>
    <xf numFmtId="0" fontId="6" fillId="0" borderId="0" xfId="7" applyFont="1" applyFill="1" applyBorder="1" applyAlignment="1"/>
    <xf numFmtId="168" fontId="9" fillId="0" borderId="15" xfId="7" applyNumberFormat="1" applyFont="1" applyFill="1" applyBorder="1" applyAlignment="1" applyProtection="1">
      <alignment vertical="center"/>
      <protection locked="0"/>
    </xf>
    <xf numFmtId="168" fontId="9" fillId="4" borderId="16" xfId="7" applyNumberFormat="1" applyFont="1" applyFill="1" applyBorder="1" applyProtection="1">
      <protection hidden="1"/>
    </xf>
    <xf numFmtId="168" fontId="9" fillId="0" borderId="16" xfId="7" applyNumberFormat="1" applyFont="1" applyFill="1" applyBorder="1" applyAlignment="1" applyProtection="1">
      <alignment vertical="center"/>
      <protection locked="0"/>
    </xf>
    <xf numFmtId="168" fontId="14" fillId="2" borderId="17" xfId="7" applyNumberFormat="1" applyFont="1" applyFill="1" applyBorder="1" applyAlignment="1" applyProtection="1">
      <alignment vertical="center"/>
    </xf>
    <xf numFmtId="168" fontId="14" fillId="2" borderId="18" xfId="7" applyNumberFormat="1" applyFont="1" applyFill="1" applyBorder="1" applyAlignment="1" applyProtection="1">
      <alignment vertical="center"/>
    </xf>
    <xf numFmtId="0" fontId="7" fillId="0" borderId="19" xfId="7" applyFont="1" applyBorder="1" applyAlignment="1">
      <alignment horizontal="center" vertical="center" wrapText="1"/>
    </xf>
    <xf numFmtId="0" fontId="7" fillId="0" borderId="0" xfId="7" applyFont="1" applyBorder="1" applyAlignment="1">
      <alignment horizontal="center" vertical="center" wrapText="1"/>
    </xf>
    <xf numFmtId="0" fontId="7" fillId="0" borderId="20" xfId="7" applyFont="1" applyBorder="1" applyAlignment="1">
      <alignment horizontal="center" vertical="center" wrapText="1"/>
    </xf>
    <xf numFmtId="0" fontId="7" fillId="0" borderId="0" xfId="7" applyFont="1"/>
    <xf numFmtId="0" fontId="10" fillId="0" borderId="21" xfId="7" applyFont="1" applyFill="1" applyBorder="1" applyAlignment="1" applyProtection="1">
      <alignment horizontal="center" vertical="center"/>
      <protection hidden="1"/>
    </xf>
    <xf numFmtId="168" fontId="14" fillId="2" borderId="15" xfId="7" applyNumberFormat="1" applyFont="1" applyFill="1" applyBorder="1" applyAlignment="1" applyProtection="1">
      <alignment vertical="center"/>
    </xf>
    <xf numFmtId="168" fontId="14" fillId="2" borderId="16" xfId="7" applyNumberFormat="1" applyFont="1" applyFill="1" applyBorder="1" applyAlignment="1" applyProtection="1">
      <alignment vertical="center"/>
    </xf>
    <xf numFmtId="0" fontId="6" fillId="0" borderId="19" xfId="7" applyFont="1" applyBorder="1"/>
    <xf numFmtId="0" fontId="6" fillId="0" borderId="0" xfId="7" applyFont="1" applyBorder="1"/>
    <xf numFmtId="0" fontId="6" fillId="0" borderId="20" xfId="7" applyFont="1" applyBorder="1"/>
    <xf numFmtId="3" fontId="6" fillId="0" borderId="0" xfId="7" applyNumberFormat="1" applyFont="1"/>
    <xf numFmtId="0" fontId="6" fillId="0" borderId="0" xfId="8" applyAlignment="1" applyProtection="1">
      <alignment horizontal="center" vertical="center"/>
      <protection locked="0"/>
    </xf>
    <xf numFmtId="0" fontId="6" fillId="0" borderId="0" xfId="8" applyAlignment="1" applyProtection="1">
      <alignment horizontal="center" vertical="center"/>
    </xf>
    <xf numFmtId="0" fontId="10" fillId="0" borderId="0" xfId="8" applyFont="1" applyAlignment="1" applyProtection="1">
      <alignment horizontal="center" vertical="center"/>
      <protection locked="0"/>
    </xf>
    <xf numFmtId="0" fontId="6" fillId="0" borderId="0" xfId="8" applyFont="1" applyAlignment="1" applyProtection="1">
      <alignment horizontal="center" vertical="center"/>
      <protection locked="0"/>
    </xf>
    <xf numFmtId="0" fontId="5" fillId="0" borderId="0" xfId="7" applyBorder="1" applyAlignment="1" applyProtection="1">
      <alignment vertical="top"/>
      <protection locked="0"/>
    </xf>
    <xf numFmtId="0" fontId="6" fillId="0" borderId="0" xfId="8" applyBorder="1" applyAlignment="1" applyProtection="1">
      <alignment horizontal="center" vertical="center"/>
      <protection locked="0"/>
    </xf>
    <xf numFmtId="0" fontId="6" fillId="2" borderId="15" xfId="8" applyFill="1" applyBorder="1" applyAlignment="1" applyProtection="1">
      <alignment horizontal="center" vertical="center" wrapText="1"/>
    </xf>
    <xf numFmtId="0" fontId="6" fillId="3" borderId="1" xfId="8" applyFont="1" applyFill="1" applyBorder="1" applyAlignment="1" applyProtection="1">
      <alignment vertical="center"/>
    </xf>
    <xf numFmtId="0" fontId="6" fillId="3" borderId="2" xfId="8" applyFont="1" applyFill="1" applyBorder="1" applyAlignment="1" applyProtection="1">
      <alignment vertical="center"/>
    </xf>
    <xf numFmtId="0" fontId="9" fillId="2" borderId="15" xfId="8" applyFont="1" applyFill="1" applyBorder="1" applyAlignment="1" applyProtection="1">
      <alignment horizontal="center" vertical="center" textRotation="90"/>
    </xf>
    <xf numFmtId="0" fontId="6" fillId="0" borderId="15" xfId="8" applyBorder="1" applyAlignment="1" applyProtection="1">
      <alignment horizontal="center" vertical="center"/>
      <protection locked="0"/>
    </xf>
    <xf numFmtId="0" fontId="6" fillId="0" borderId="15" xfId="8" applyFill="1" applyBorder="1" applyAlignment="1" applyProtection="1">
      <alignment horizontal="center" vertical="center"/>
      <protection locked="0"/>
    </xf>
    <xf numFmtId="0" fontId="6" fillId="0" borderId="15" xfId="8" applyFont="1" applyFill="1" applyBorder="1" applyAlignment="1" applyProtection="1">
      <alignment horizontal="center" vertical="center"/>
      <protection locked="0"/>
    </xf>
    <xf numFmtId="0" fontId="6" fillId="0" borderId="17" xfId="8" applyBorder="1" applyAlignment="1" applyProtection="1">
      <alignment horizontal="center" vertical="center"/>
      <protection locked="0"/>
    </xf>
    <xf numFmtId="0" fontId="6" fillId="0" borderId="17" xfId="8" applyFill="1" applyBorder="1" applyAlignment="1" applyProtection="1">
      <alignment horizontal="center" vertical="center"/>
      <protection locked="0"/>
    </xf>
    <xf numFmtId="0" fontId="6" fillId="0" borderId="17" xfId="8" applyFont="1" applyFill="1" applyBorder="1" applyAlignment="1" applyProtection="1">
      <alignment horizontal="center" vertical="center"/>
      <protection locked="0"/>
    </xf>
    <xf numFmtId="0" fontId="6" fillId="0" borderId="17" xfId="8" applyFont="1" applyBorder="1" applyAlignment="1" applyProtection="1">
      <alignment horizontal="center" vertical="center"/>
      <protection locked="0"/>
    </xf>
    <xf numFmtId="16" fontId="22" fillId="0" borderId="15" xfId="8" applyNumberFormat="1" applyFont="1" applyFill="1" applyBorder="1" applyAlignment="1" applyProtection="1">
      <alignment horizontal="center" vertical="center"/>
      <protection locked="0"/>
    </xf>
    <xf numFmtId="0" fontId="7" fillId="0" borderId="0" xfId="8" applyFont="1" applyAlignment="1" applyProtection="1">
      <alignment horizontal="left" vertical="center"/>
      <protection locked="0"/>
    </xf>
    <xf numFmtId="0" fontId="5" fillId="0" borderId="0" xfId="7" applyAlignment="1" applyProtection="1">
      <alignment horizontal="center" vertical="center"/>
      <protection locked="0"/>
    </xf>
    <xf numFmtId="0" fontId="5" fillId="2" borderId="15" xfId="7" applyFill="1" applyBorder="1" applyAlignment="1" applyProtection="1">
      <alignment horizontal="center" vertical="center" wrapText="1"/>
    </xf>
    <xf numFmtId="0" fontId="5" fillId="0" borderId="15" xfId="7" applyBorder="1" applyAlignment="1" applyProtection="1">
      <alignment horizontal="center" vertical="center"/>
      <protection locked="0"/>
    </xf>
    <xf numFmtId="0" fontId="7" fillId="4" borderId="25" xfId="7" applyFont="1" applyFill="1" applyBorder="1" applyAlignment="1" applyProtection="1">
      <alignment horizontal="center" vertical="center"/>
    </xf>
    <xf numFmtId="0" fontId="6" fillId="0" borderId="0" xfId="8" applyAlignment="1" applyProtection="1">
      <alignment vertical="center"/>
      <protection locked="0"/>
    </xf>
    <xf numFmtId="0" fontId="6" fillId="0" borderId="0" xfId="8" applyFont="1" applyAlignment="1" applyProtection="1">
      <alignment horizontal="left" vertical="center"/>
      <protection locked="0"/>
    </xf>
    <xf numFmtId="16" fontId="22" fillId="6" borderId="15" xfId="8"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15" xfId="0" applyBorder="1"/>
    <xf numFmtId="0" fontId="0" fillId="0" borderId="15" xfId="0" applyBorder="1" applyAlignment="1">
      <alignment wrapText="1"/>
    </xf>
    <xf numFmtId="0" fontId="0" fillId="0" borderId="15"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Border="1" applyAlignment="1">
      <alignment wrapText="1"/>
    </xf>
    <xf numFmtId="0" fontId="0" fillId="0" borderId="13" xfId="0" applyBorder="1"/>
    <xf numFmtId="0" fontId="0" fillId="0" borderId="13"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wrapText="1"/>
    </xf>
    <xf numFmtId="0" fontId="0" fillId="0" borderId="26" xfId="0" applyBorder="1"/>
    <xf numFmtId="0" fontId="0" fillId="0" borderId="27" xfId="0" applyBorder="1" applyAlignment="1">
      <alignment horizontal="center" vertical="center"/>
    </xf>
    <xf numFmtId="0" fontId="0" fillId="0" borderId="27" xfId="0" applyBorder="1" applyAlignment="1">
      <alignment wrapText="1"/>
    </xf>
    <xf numFmtId="0" fontId="0" fillId="7" borderId="13" xfId="0" applyFill="1" applyBorder="1"/>
    <xf numFmtId="0" fontId="0" fillId="7" borderId="15" xfId="0" applyFill="1" applyBorder="1"/>
    <xf numFmtId="0" fontId="0" fillId="7" borderId="17" xfId="0" applyFill="1" applyBorder="1"/>
    <xf numFmtId="0" fontId="0" fillId="8" borderId="13" xfId="0" applyFill="1" applyBorder="1"/>
    <xf numFmtId="0" fontId="0" fillId="8" borderId="15" xfId="0" applyFill="1" applyBorder="1"/>
    <xf numFmtId="0" fontId="0" fillId="8" borderId="17" xfId="0" applyFill="1" applyBorder="1"/>
    <xf numFmtId="0" fontId="0" fillId="7" borderId="27" xfId="0" applyFill="1" applyBorder="1"/>
    <xf numFmtId="0" fontId="0" fillId="8" borderId="27" xfId="0" applyFill="1" applyBorder="1"/>
    <xf numFmtId="0" fontId="0" fillId="0" borderId="0" xfId="0" applyAlignment="1">
      <alignment horizontal="right"/>
    </xf>
    <xf numFmtId="0" fontId="23" fillId="7" borderId="28" xfId="0" applyFont="1" applyFill="1" applyBorder="1" applyAlignment="1">
      <alignment horizontal="center" vertical="center"/>
    </xf>
    <xf numFmtId="0" fontId="23" fillId="7" borderId="29" xfId="0" applyFont="1" applyFill="1" applyBorder="1" applyAlignment="1">
      <alignment horizontal="center" vertical="center"/>
    </xf>
    <xf numFmtId="0" fontId="23" fillId="9" borderId="29" xfId="0" applyFont="1" applyFill="1" applyBorder="1" applyAlignment="1">
      <alignment horizontal="center" vertical="center"/>
    </xf>
    <xf numFmtId="0" fontId="24" fillId="0" borderId="0" xfId="0" applyFont="1"/>
    <xf numFmtId="0" fontId="23" fillId="8" borderId="28" xfId="0" applyFont="1" applyFill="1" applyBorder="1" applyAlignment="1">
      <alignment horizontal="center" vertical="center"/>
    </xf>
    <xf numFmtId="0" fontId="23" fillId="8" borderId="29" xfId="0" applyFont="1" applyFill="1" applyBorder="1" applyAlignment="1">
      <alignment horizontal="center" vertical="center"/>
    </xf>
    <xf numFmtId="0" fontId="23" fillId="0" borderId="29" xfId="0" applyFont="1" applyBorder="1" applyAlignment="1">
      <alignment horizontal="center" vertical="center"/>
    </xf>
    <xf numFmtId="43" fontId="21" fillId="0" borderId="0" xfId="2" applyFont="1" applyBorder="1"/>
    <xf numFmtId="43" fontId="21" fillId="0" borderId="0" xfId="2" applyFont="1"/>
    <xf numFmtId="2" fontId="0" fillId="0" borderId="0" xfId="0" applyNumberFormat="1" applyBorder="1"/>
    <xf numFmtId="0" fontId="0" fillId="6" borderId="0" xfId="0" applyFont="1" applyFill="1"/>
    <xf numFmtId="2" fontId="0" fillId="0" borderId="0" xfId="0" applyNumberFormat="1"/>
    <xf numFmtId="0" fontId="0" fillId="0" borderId="35" xfId="0" applyBorder="1" applyAlignment="1">
      <alignment wrapText="1"/>
    </xf>
    <xf numFmtId="0" fontId="0" fillId="0" borderId="13" xfId="0" applyBorder="1" applyAlignment="1">
      <alignment wrapText="1"/>
    </xf>
    <xf numFmtId="0" fontId="0" fillId="7" borderId="35" xfId="0" applyFill="1" applyBorder="1"/>
    <xf numFmtId="0" fontId="0" fillId="8" borderId="35" xfId="0" applyFill="1" applyBorder="1"/>
    <xf numFmtId="43" fontId="24" fillId="0" borderId="0" xfId="2" applyFont="1"/>
    <xf numFmtId="43" fontId="24" fillId="0" borderId="0" xfId="0" applyNumberFormat="1" applyFont="1"/>
    <xf numFmtId="43" fontId="0" fillId="0" borderId="0" xfId="0" applyNumberFormat="1"/>
    <xf numFmtId="0" fontId="0" fillId="9" borderId="13" xfId="0" applyFont="1" applyFill="1" applyBorder="1"/>
    <xf numFmtId="2" fontId="0" fillId="9" borderId="13" xfId="0" applyNumberFormat="1" applyFont="1" applyFill="1" applyBorder="1"/>
    <xf numFmtId="0" fontId="0" fillId="9" borderId="15" xfId="0" applyFont="1" applyFill="1" applyBorder="1"/>
    <xf numFmtId="2" fontId="0" fillId="9" borderId="15" xfId="0" applyNumberFormat="1" applyFont="1" applyFill="1" applyBorder="1"/>
    <xf numFmtId="43" fontId="21" fillId="9" borderId="17" xfId="2" applyFont="1" applyFill="1" applyBorder="1"/>
    <xf numFmtId="0" fontId="0" fillId="9" borderId="17" xfId="0" applyFont="1" applyFill="1" applyBorder="1"/>
    <xf numFmtId="2" fontId="0" fillId="9" borderId="17" xfId="0" applyNumberFormat="1" applyFont="1" applyFill="1" applyBorder="1"/>
    <xf numFmtId="0" fontId="0" fillId="0" borderId="0" xfId="0" applyFont="1" applyBorder="1"/>
    <xf numFmtId="2" fontId="0" fillId="0" borderId="0" xfId="0" applyNumberFormat="1" applyFont="1" applyBorder="1"/>
    <xf numFmtId="43" fontId="21" fillId="9" borderId="15" xfId="2" applyFont="1" applyFill="1" applyBorder="1" applyAlignment="1">
      <alignment wrapText="1"/>
    </xf>
    <xf numFmtId="43" fontId="21" fillId="0" borderId="0" xfId="2" applyFont="1" applyBorder="1" applyAlignment="1">
      <alignment wrapText="1"/>
    </xf>
    <xf numFmtId="0" fontId="0" fillId="9" borderId="27" xfId="0" applyFont="1" applyFill="1" applyBorder="1"/>
    <xf numFmtId="2" fontId="0" fillId="9" borderId="27" xfId="0" applyNumberFormat="1" applyFont="1" applyFill="1" applyBorder="1"/>
    <xf numFmtId="0" fontId="0" fillId="0" borderId="0" xfId="0" applyFont="1"/>
    <xf numFmtId="0" fontId="0" fillId="9" borderId="35" xfId="0" applyFont="1" applyFill="1" applyBorder="1"/>
    <xf numFmtId="0" fontId="23" fillId="9" borderId="29" xfId="0" applyFont="1" applyFill="1" applyBorder="1" applyAlignment="1">
      <alignment horizontal="center" vertical="center" wrapText="1"/>
    </xf>
    <xf numFmtId="0" fontId="23" fillId="9" borderId="40" xfId="0" applyFont="1" applyFill="1" applyBorder="1" applyAlignment="1">
      <alignment horizontal="center" vertical="center" wrapText="1"/>
    </xf>
    <xf numFmtId="0" fontId="23" fillId="7" borderId="41" xfId="0" applyFont="1" applyFill="1" applyBorder="1" applyAlignment="1">
      <alignment horizontal="center" vertical="center" wrapText="1"/>
    </xf>
    <xf numFmtId="0" fontId="23" fillId="8" borderId="40" xfId="0" applyFont="1" applyFill="1" applyBorder="1" applyAlignment="1">
      <alignment horizontal="center" vertical="center" wrapText="1"/>
    </xf>
    <xf numFmtId="0" fontId="24" fillId="0" borderId="0" xfId="0" applyFont="1" applyAlignment="1">
      <alignment horizontal="center" vertical="center"/>
    </xf>
    <xf numFmtId="0" fontId="0" fillId="0" borderId="27" xfId="0" applyBorder="1" applyAlignment="1">
      <alignment horizontal="center" wrapText="1"/>
    </xf>
    <xf numFmtId="0" fontId="0" fillId="0" borderId="26" xfId="0" applyBorder="1" applyAlignment="1">
      <alignment horizontal="center" vertical="center"/>
    </xf>
    <xf numFmtId="0" fontId="0" fillId="0" borderId="27" xfId="0" applyBorder="1" applyAlignment="1">
      <alignment horizontal="center" vertical="center" wrapText="1"/>
    </xf>
    <xf numFmtId="0" fontId="0" fillId="0" borderId="26" xfId="0" applyBorder="1" applyAlignment="1">
      <alignment vertical="center"/>
    </xf>
    <xf numFmtId="0" fontId="25" fillId="0" borderId="17" xfId="0" applyFont="1" applyBorder="1" applyAlignment="1">
      <alignment wrapText="1"/>
    </xf>
    <xf numFmtId="0" fontId="25" fillId="0" borderId="0" xfId="0" applyFont="1" applyBorder="1" applyAlignment="1">
      <alignment wrapText="1"/>
    </xf>
    <xf numFmtId="0" fontId="27" fillId="0" borderId="0" xfId="0" applyFont="1" applyFill="1" applyBorder="1"/>
    <xf numFmtId="0" fontId="13" fillId="0" borderId="0" xfId="8" applyFont="1" applyAlignment="1" applyProtection="1">
      <alignment horizontal="center" vertical="center"/>
      <protection locked="0"/>
    </xf>
    <xf numFmtId="0" fontId="13" fillId="0" borderId="15" xfId="8" applyFont="1" applyBorder="1" applyAlignment="1" applyProtection="1">
      <alignment horizontal="center" vertical="center"/>
      <protection locked="0"/>
    </xf>
    <xf numFmtId="0" fontId="3" fillId="0" borderId="15" xfId="7" applyFont="1" applyBorder="1" applyAlignment="1" applyProtection="1">
      <alignment horizontal="center" vertical="center"/>
      <protection locked="0"/>
    </xf>
    <xf numFmtId="0" fontId="13" fillId="5" borderId="15" xfId="8" applyFont="1" applyFill="1" applyBorder="1" applyAlignment="1" applyProtection="1">
      <alignment horizontal="center" vertical="center"/>
      <protection locked="0"/>
    </xf>
    <xf numFmtId="0" fontId="13" fillId="5" borderId="17" xfId="8" applyFont="1" applyFill="1" applyBorder="1" applyAlignment="1" applyProtection="1">
      <alignment horizontal="center" vertical="center"/>
      <protection locked="0"/>
    </xf>
    <xf numFmtId="165" fontId="21" fillId="9" borderId="13" xfId="10" applyFont="1" applyFill="1" applyBorder="1"/>
    <xf numFmtId="165" fontId="21" fillId="9" borderId="15" xfId="10" applyFont="1" applyFill="1" applyBorder="1"/>
    <xf numFmtId="165" fontId="0" fillId="9" borderId="13" xfId="10" applyFont="1" applyFill="1" applyBorder="1"/>
    <xf numFmtId="165" fontId="0" fillId="9" borderId="15" xfId="10" applyFont="1" applyFill="1" applyBorder="1"/>
    <xf numFmtId="165" fontId="21" fillId="9" borderId="35" xfId="10" applyFont="1" applyFill="1" applyBorder="1"/>
    <xf numFmtId="165" fontId="0" fillId="9" borderId="35" xfId="10" applyFont="1" applyFill="1" applyBorder="1"/>
    <xf numFmtId="14" fontId="31" fillId="0" borderId="15" xfId="8" applyNumberFormat="1" applyFont="1" applyBorder="1" applyAlignment="1" applyProtection="1">
      <alignment horizontal="center" vertical="center"/>
      <protection locked="0"/>
    </xf>
    <xf numFmtId="0" fontId="0" fillId="0" borderId="15" xfId="0" applyFill="1" applyBorder="1" applyAlignment="1">
      <alignment horizontal="center" vertical="center"/>
    </xf>
    <xf numFmtId="0" fontId="0" fillId="0" borderId="15" xfId="0" applyFill="1" applyBorder="1" applyAlignment="1">
      <alignment horizontal="left" vertical="center" wrapText="1"/>
    </xf>
    <xf numFmtId="0" fontId="0" fillId="0" borderId="15" xfId="0" applyFill="1" applyBorder="1" applyAlignment="1">
      <alignment wrapText="1"/>
    </xf>
    <xf numFmtId="0" fontId="0" fillId="9" borderId="107" xfId="0" applyFont="1" applyFill="1" applyBorder="1"/>
    <xf numFmtId="165" fontId="0" fillId="9" borderId="107" xfId="10" applyFont="1" applyFill="1" applyBorder="1"/>
    <xf numFmtId="0" fontId="0" fillId="7" borderId="107" xfId="0" applyFill="1" applyBorder="1"/>
    <xf numFmtId="0" fontId="0" fillId="8" borderId="107" xfId="0" applyFill="1" applyBorder="1"/>
    <xf numFmtId="0" fontId="0" fillId="0" borderId="17" xfId="0" applyBorder="1" applyAlignment="1">
      <alignment horizontal="left" vertical="center" wrapText="1"/>
    </xf>
    <xf numFmtId="165" fontId="21" fillId="9" borderId="17" xfId="10" applyFont="1" applyFill="1" applyBorder="1"/>
    <xf numFmtId="165" fontId="0" fillId="9" borderId="17" xfId="10" applyFont="1" applyFill="1" applyBorder="1"/>
    <xf numFmtId="165" fontId="21" fillId="7" borderId="17" xfId="10" applyFont="1" applyFill="1" applyBorder="1"/>
    <xf numFmtId="2" fontId="0" fillId="7" borderId="17" xfId="0" applyNumberFormat="1" applyFill="1" applyBorder="1"/>
    <xf numFmtId="0" fontId="0" fillId="0" borderId="17" xfId="0" applyBorder="1" applyAlignment="1">
      <alignment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left" vertical="center" wrapText="1"/>
    </xf>
    <xf numFmtId="43" fontId="21" fillId="0" borderId="0" xfId="2" applyFont="1" applyFill="1" applyBorder="1"/>
    <xf numFmtId="0" fontId="0"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10" fontId="0" fillId="9" borderId="15" xfId="0" applyNumberFormat="1" applyFont="1" applyFill="1" applyBorder="1"/>
    <xf numFmtId="168" fontId="0" fillId="9" borderId="13" xfId="0" applyNumberFormat="1" applyFont="1" applyFill="1" applyBorder="1"/>
    <xf numFmtId="168" fontId="0" fillId="9" borderId="15" xfId="0" applyNumberFormat="1" applyFont="1" applyFill="1" applyBorder="1"/>
    <xf numFmtId="168" fontId="0" fillId="9" borderId="15" xfId="0" applyNumberFormat="1" applyFont="1" applyFill="1" applyBorder="1" applyAlignment="1">
      <alignment horizontal="center"/>
    </xf>
    <xf numFmtId="10" fontId="0" fillId="9" borderId="15" xfId="0" applyNumberFormat="1" applyFont="1" applyFill="1" applyBorder="1" applyAlignment="1">
      <alignment horizontal="center"/>
    </xf>
    <xf numFmtId="0" fontId="0" fillId="0" borderId="107" xfId="0" applyBorder="1" applyAlignment="1">
      <alignment wrapText="1"/>
    </xf>
    <xf numFmtId="168" fontId="0" fillId="9" borderId="107" xfId="0" applyNumberFormat="1" applyFont="1" applyFill="1" applyBorder="1"/>
    <xf numFmtId="168" fontId="0" fillId="9" borderId="107" xfId="0" applyNumberFormat="1" applyFont="1" applyFill="1" applyBorder="1" applyAlignment="1">
      <alignment horizontal="center"/>
    </xf>
    <xf numFmtId="168" fontId="0" fillId="9" borderId="13" xfId="0" applyNumberFormat="1" applyFont="1" applyFill="1" applyBorder="1" applyAlignment="1">
      <alignment horizontal="center"/>
    </xf>
    <xf numFmtId="0" fontId="0" fillId="9" borderId="15" xfId="0" applyNumberFormat="1" applyFont="1" applyFill="1" applyBorder="1" applyAlignment="1">
      <alignment horizontal="center"/>
    </xf>
    <xf numFmtId="165" fontId="0" fillId="9" borderId="15" xfId="0" applyNumberFormat="1" applyFont="1" applyFill="1" applyBorder="1"/>
    <xf numFmtId="0" fontId="21" fillId="9" borderId="15" xfId="10" applyNumberFormat="1" applyFont="1" applyFill="1" applyBorder="1"/>
    <xf numFmtId="169" fontId="21" fillId="9" borderId="15" xfId="10" applyNumberFormat="1" applyFont="1" applyFill="1" applyBorder="1"/>
    <xf numFmtId="0" fontId="0" fillId="9" borderId="17" xfId="0" applyNumberFormat="1" applyFont="1" applyFill="1" applyBorder="1"/>
    <xf numFmtId="165" fontId="0" fillId="9" borderId="13" xfId="0" applyNumberFormat="1" applyFont="1" applyFill="1" applyBorder="1"/>
    <xf numFmtId="0" fontId="0" fillId="0" borderId="0" xfId="0" applyAlignment="1">
      <alignment horizontal="right" wrapText="1"/>
    </xf>
    <xf numFmtId="168" fontId="0" fillId="9" borderId="27" xfId="0" applyNumberFormat="1" applyFont="1" applyFill="1" applyBorder="1"/>
    <xf numFmtId="168" fontId="21" fillId="9" borderId="15" xfId="2" applyNumberFormat="1" applyFont="1" applyFill="1" applyBorder="1"/>
    <xf numFmtId="168" fontId="21" fillId="9" borderId="15" xfId="10" applyNumberFormat="1" applyFont="1" applyFill="1" applyBorder="1"/>
    <xf numFmtId="168" fontId="0" fillId="9" borderId="17" xfId="0" applyNumberFormat="1" applyFont="1" applyFill="1" applyBorder="1"/>
    <xf numFmtId="168" fontId="21" fillId="9" borderId="13" xfId="10" applyNumberFormat="1" applyFont="1" applyFill="1" applyBorder="1"/>
    <xf numFmtId="168" fontId="21" fillId="9" borderId="107" xfId="10" applyNumberFormat="1" applyFont="1" applyFill="1" applyBorder="1"/>
    <xf numFmtId="4" fontId="21" fillId="9" borderId="27" xfId="2" applyNumberFormat="1" applyFont="1" applyFill="1" applyBorder="1"/>
    <xf numFmtId="4" fontId="21" fillId="0" borderId="0" xfId="2" applyNumberFormat="1" applyFont="1" applyBorder="1"/>
    <xf numFmtId="4" fontId="0" fillId="0" borderId="0" xfId="0" applyNumberFormat="1" applyFont="1"/>
    <xf numFmtId="4" fontId="21" fillId="9" borderId="27" xfId="10" applyNumberFormat="1" applyFont="1" applyFill="1" applyBorder="1"/>
    <xf numFmtId="4" fontId="21" fillId="9" borderId="13" xfId="2" applyNumberFormat="1" applyFont="1" applyFill="1" applyBorder="1"/>
    <xf numFmtId="4" fontId="21" fillId="9" borderId="35" xfId="10" applyNumberFormat="1" applyFont="1" applyFill="1" applyBorder="1"/>
    <xf numFmtId="4" fontId="0" fillId="9" borderId="27" xfId="0" applyNumberFormat="1" applyFont="1" applyFill="1" applyBorder="1"/>
    <xf numFmtId="4" fontId="0" fillId="0" borderId="0" xfId="0" applyNumberFormat="1" applyFont="1" applyBorder="1"/>
    <xf numFmtId="4" fontId="0" fillId="9" borderId="27" xfId="10" applyNumberFormat="1" applyFont="1" applyFill="1" applyBorder="1"/>
    <xf numFmtId="4" fontId="0" fillId="9" borderId="13" xfId="0" applyNumberFormat="1" applyFont="1" applyFill="1" applyBorder="1"/>
    <xf numFmtId="4" fontId="0" fillId="9" borderId="35" xfId="10" applyNumberFormat="1" applyFont="1" applyFill="1" applyBorder="1"/>
    <xf numFmtId="168" fontId="0" fillId="9" borderId="27" xfId="10" applyNumberFormat="1" applyFont="1" applyFill="1" applyBorder="1"/>
    <xf numFmtId="168" fontId="0" fillId="9" borderId="35" xfId="10" applyNumberFormat="1" applyFont="1" applyFill="1" applyBorder="1"/>
    <xf numFmtId="2" fontId="0" fillId="0" borderId="0" xfId="0" applyNumberFormat="1" applyFont="1"/>
    <xf numFmtId="2" fontId="0" fillId="9" borderId="27" xfId="10" applyNumberFormat="1" applyFont="1" applyFill="1" applyBorder="1"/>
    <xf numFmtId="2" fontId="0" fillId="9" borderId="35" xfId="10" applyNumberFormat="1" applyFont="1" applyFill="1" applyBorder="1"/>
    <xf numFmtId="169" fontId="0" fillId="9" borderId="15" xfId="10" applyNumberFormat="1" applyFont="1" applyFill="1" applyBorder="1"/>
    <xf numFmtId="2" fontId="21" fillId="9" borderId="15" xfId="2" applyNumberFormat="1" applyFont="1" applyFill="1" applyBorder="1"/>
    <xf numFmtId="168" fontId="0" fillId="7" borderId="15" xfId="0" applyNumberFormat="1" applyFill="1" applyBorder="1"/>
    <xf numFmtId="168" fontId="0" fillId="7" borderId="17" xfId="0" applyNumberFormat="1" applyFill="1" applyBorder="1"/>
    <xf numFmtId="168" fontId="0" fillId="7" borderId="27" xfId="0" applyNumberFormat="1" applyFill="1" applyBorder="1"/>
    <xf numFmtId="165" fontId="21" fillId="7" borderId="15" xfId="10" applyFont="1" applyFill="1" applyBorder="1"/>
    <xf numFmtId="168" fontId="0" fillId="7" borderId="13" xfId="0" applyNumberFormat="1" applyFill="1" applyBorder="1"/>
    <xf numFmtId="168" fontId="0" fillId="7" borderId="37" xfId="0" applyNumberFormat="1" applyFill="1" applyBorder="1"/>
    <xf numFmtId="4" fontId="0" fillId="0" borderId="0" xfId="0" applyNumberFormat="1"/>
    <xf numFmtId="168" fontId="0" fillId="0" borderId="0" xfId="0" applyNumberFormat="1"/>
    <xf numFmtId="168" fontId="0" fillId="0" borderId="0" xfId="0" applyNumberFormat="1" applyBorder="1"/>
    <xf numFmtId="4" fontId="21" fillId="0" borderId="0" xfId="2" applyNumberFormat="1" applyFont="1"/>
    <xf numFmtId="2" fontId="0" fillId="7" borderId="15" xfId="0" applyNumberFormat="1" applyFill="1" applyBorder="1"/>
    <xf numFmtId="164" fontId="21" fillId="7" borderId="13" xfId="2" applyNumberFormat="1" applyFont="1" applyFill="1" applyBorder="1"/>
    <xf numFmtId="168" fontId="21" fillId="7" borderId="36" xfId="10" applyNumberFormat="1" applyFont="1" applyFill="1" applyBorder="1"/>
    <xf numFmtId="168" fontId="21" fillId="7" borderId="13" xfId="2" applyNumberFormat="1" applyFont="1" applyFill="1" applyBorder="1"/>
    <xf numFmtId="168" fontId="21" fillId="8" borderId="13" xfId="2" applyNumberFormat="1" applyFont="1" applyFill="1" applyBorder="1"/>
    <xf numFmtId="4" fontId="21" fillId="8" borderId="13" xfId="2" applyNumberFormat="1" applyFont="1" applyFill="1" applyBorder="1"/>
    <xf numFmtId="4" fontId="21" fillId="8" borderId="38" xfId="10" applyNumberFormat="1" applyFont="1" applyFill="1" applyBorder="1"/>
    <xf numFmtId="168" fontId="0" fillId="8" borderId="33" xfId="0" applyNumberFormat="1" applyFill="1" applyBorder="1"/>
    <xf numFmtId="4" fontId="21" fillId="0" borderId="0" xfId="2" applyNumberFormat="1" applyFont="1" applyFill="1" applyBorder="1"/>
    <xf numFmtId="168" fontId="0" fillId="8" borderId="14" xfId="0" applyNumberFormat="1" applyFill="1" applyBorder="1"/>
    <xf numFmtId="168" fontId="0" fillId="8" borderId="16" xfId="0" applyNumberFormat="1" applyFill="1" applyBorder="1"/>
    <xf numFmtId="168" fontId="0" fillId="8" borderId="18" xfId="0" applyNumberFormat="1" applyFill="1" applyBorder="1"/>
    <xf numFmtId="10" fontId="0" fillId="8" borderId="16" xfId="0" applyNumberFormat="1" applyFill="1" applyBorder="1"/>
    <xf numFmtId="168" fontId="21" fillId="8" borderId="17" xfId="10" applyNumberFormat="1" applyFont="1" applyFill="1" applyBorder="1"/>
    <xf numFmtId="168" fontId="0" fillId="8" borderId="109" xfId="0" applyNumberFormat="1" applyFill="1" applyBorder="1"/>
    <xf numFmtId="168" fontId="0" fillId="8" borderId="39" xfId="0" applyNumberFormat="1" applyFill="1" applyBorder="1"/>
    <xf numFmtId="168" fontId="0" fillId="9" borderId="35" xfId="0" applyNumberFormat="1" applyFont="1" applyFill="1" applyBorder="1" applyAlignment="1">
      <alignment horizontal="center"/>
    </xf>
    <xf numFmtId="4" fontId="21" fillId="7" borderId="15" xfId="10" applyNumberFormat="1" applyFont="1" applyFill="1" applyBorder="1"/>
    <xf numFmtId="4" fontId="21" fillId="8" borderId="15" xfId="10" applyNumberFormat="1" applyFont="1" applyFill="1" applyBorder="1"/>
    <xf numFmtId="168" fontId="0" fillId="9" borderId="27" xfId="0" applyNumberFormat="1" applyFont="1" applyFill="1" applyBorder="1" applyAlignment="1">
      <alignment horizontal="center"/>
    </xf>
    <xf numFmtId="4" fontId="21" fillId="7" borderId="27" xfId="10" applyNumberFormat="1" applyFont="1" applyFill="1" applyBorder="1"/>
    <xf numFmtId="4" fontId="21" fillId="8" borderId="27" xfId="10" applyNumberFormat="1" applyFont="1" applyFill="1" applyBorder="1"/>
    <xf numFmtId="168" fontId="21" fillId="7" borderId="15" xfId="2" applyNumberFormat="1" applyFont="1" applyFill="1" applyBorder="1"/>
    <xf numFmtId="4" fontId="21" fillId="8" borderId="15" xfId="2" applyNumberFormat="1" applyFont="1" applyFill="1" applyBorder="1"/>
    <xf numFmtId="168" fontId="21" fillId="7" borderId="27" xfId="2" applyNumberFormat="1" applyFont="1" applyFill="1" applyBorder="1"/>
    <xf numFmtId="4" fontId="21" fillId="8" borderId="27" xfId="2" applyNumberFormat="1" applyFont="1" applyFill="1" applyBorder="1"/>
    <xf numFmtId="168" fontId="21" fillId="8" borderId="15" xfId="10" applyNumberFormat="1" applyFont="1" applyFill="1" applyBorder="1"/>
    <xf numFmtId="165" fontId="21" fillId="7" borderId="13" xfId="10" applyFont="1" applyFill="1" applyBorder="1"/>
    <xf numFmtId="168" fontId="21" fillId="8" borderId="13" xfId="10" applyNumberFormat="1" applyFont="1" applyFill="1" applyBorder="1"/>
    <xf numFmtId="168" fontId="21" fillId="9" borderId="17" xfId="10" applyNumberFormat="1" applyFont="1" applyFill="1" applyBorder="1"/>
    <xf numFmtId="168" fontId="0" fillId="9" borderId="17" xfId="0" applyNumberFormat="1" applyFont="1" applyFill="1" applyBorder="1" applyAlignment="1">
      <alignment horizontal="center"/>
    </xf>
    <xf numFmtId="168" fontId="21" fillId="8" borderId="15" xfId="2" applyNumberFormat="1" applyFont="1" applyFill="1" applyBorder="1"/>
    <xf numFmtId="43" fontId="21" fillId="7" borderId="15" xfId="2" applyFont="1" applyFill="1" applyBorder="1"/>
    <xf numFmtId="43" fontId="21" fillId="7" borderId="17" xfId="2" applyFont="1" applyFill="1" applyBorder="1"/>
    <xf numFmtId="168" fontId="21" fillId="8" borderId="17" xfId="2" applyNumberFormat="1" applyFont="1" applyFill="1" applyBorder="1"/>
    <xf numFmtId="168" fontId="21" fillId="9" borderId="27" xfId="2" applyNumberFormat="1" applyFont="1" applyFill="1" applyBorder="1"/>
    <xf numFmtId="168" fontId="21" fillId="8" borderId="27" xfId="2" applyNumberFormat="1" applyFont="1" applyFill="1" applyBorder="1"/>
    <xf numFmtId="168" fontId="21" fillId="7" borderId="15" xfId="10" applyNumberFormat="1" applyFont="1" applyFill="1" applyBorder="1"/>
    <xf numFmtId="10" fontId="0" fillId="7" borderId="15" xfId="0" applyNumberFormat="1" applyFill="1" applyBorder="1"/>
    <xf numFmtId="168" fontId="21" fillId="7" borderId="13" xfId="10" applyNumberFormat="1" applyFont="1" applyFill="1" applyBorder="1"/>
    <xf numFmtId="168" fontId="21" fillId="9" borderId="17" xfId="2" applyNumberFormat="1" applyFont="1" applyFill="1" applyBorder="1"/>
    <xf numFmtId="10" fontId="0" fillId="9" borderId="17" xfId="10" applyNumberFormat="1" applyFont="1" applyFill="1" applyBorder="1"/>
    <xf numFmtId="10" fontId="0" fillId="9" borderId="17" xfId="10" applyNumberFormat="1" applyFont="1" applyFill="1" applyBorder="1" applyAlignment="1">
      <alignment horizontal="center"/>
    </xf>
    <xf numFmtId="168" fontId="21" fillId="7" borderId="17" xfId="2" applyNumberFormat="1" applyFont="1" applyFill="1" applyBorder="1"/>
    <xf numFmtId="10" fontId="0" fillId="7" borderId="17" xfId="0" applyNumberFormat="1" applyFill="1" applyBorder="1"/>
    <xf numFmtId="168" fontId="21" fillId="7" borderId="107" xfId="10" applyNumberFormat="1" applyFont="1" applyFill="1" applyBorder="1"/>
    <xf numFmtId="168" fontId="0" fillId="7" borderId="107" xfId="0" applyNumberFormat="1" applyFill="1" applyBorder="1"/>
    <xf numFmtId="168" fontId="21" fillId="8" borderId="107" xfId="10" applyNumberFormat="1" applyFont="1" applyFill="1" applyBorder="1"/>
    <xf numFmtId="165" fontId="0" fillId="9" borderId="17" xfId="0" applyNumberFormat="1" applyFont="1" applyFill="1" applyBorder="1"/>
    <xf numFmtId="165" fontId="0" fillId="9" borderId="35" xfId="0" applyNumberFormat="1" applyFont="1" applyFill="1" applyBorder="1"/>
    <xf numFmtId="168" fontId="21" fillId="7" borderId="35" xfId="10" applyNumberFormat="1" applyFont="1" applyFill="1" applyBorder="1"/>
    <xf numFmtId="168" fontId="0" fillId="7" borderId="35" xfId="0" applyNumberFormat="1" applyFill="1" applyBorder="1"/>
    <xf numFmtId="168" fontId="21" fillId="8" borderId="35" xfId="10" applyNumberFormat="1" applyFont="1" applyFill="1" applyBorder="1"/>
    <xf numFmtId="164" fontId="21" fillId="7" borderId="15" xfId="2" applyNumberFormat="1" applyFont="1" applyFill="1" applyBorder="1"/>
    <xf numFmtId="4" fontId="21" fillId="8" borderId="13" xfId="10" applyNumberFormat="1" applyFont="1" applyFill="1" applyBorder="1"/>
    <xf numFmtId="164" fontId="21" fillId="7" borderId="17" xfId="2" applyNumberFormat="1" applyFont="1" applyFill="1" applyBorder="1"/>
    <xf numFmtId="4" fontId="21" fillId="8" borderId="17" xfId="2" applyNumberFormat="1" applyFont="1" applyFill="1" applyBorder="1"/>
    <xf numFmtId="0" fontId="0" fillId="0" borderId="15" xfId="0" applyBorder="1" applyAlignment="1">
      <alignment horizontal="left" vertical="center"/>
    </xf>
    <xf numFmtId="0" fontId="0" fillId="0" borderId="13" xfId="0" applyBorder="1" applyAlignment="1">
      <alignment horizontal="left" vertical="center"/>
    </xf>
    <xf numFmtId="4" fontId="0" fillId="9" borderId="15" xfId="0" applyNumberFormat="1" applyFont="1" applyFill="1" applyBorder="1" applyAlignment="1">
      <alignment horizontal="center"/>
    </xf>
    <xf numFmtId="2" fontId="21" fillId="7" borderId="15" xfId="2" applyNumberFormat="1" applyFont="1" applyFill="1" applyBorder="1"/>
    <xf numFmtId="39" fontId="21" fillId="7" borderId="15" xfId="2" applyNumberFormat="1" applyFont="1" applyFill="1" applyBorder="1"/>
    <xf numFmtId="4" fontId="21" fillId="7" borderId="13" xfId="10" applyNumberFormat="1" applyFont="1" applyFill="1" applyBorder="1"/>
    <xf numFmtId="0" fontId="0" fillId="9" borderId="17" xfId="0" applyNumberFormat="1" applyFont="1" applyFill="1" applyBorder="1" applyAlignment="1">
      <alignment horizontal="center"/>
    </xf>
    <xf numFmtId="2" fontId="21" fillId="7" borderId="17" xfId="2" applyNumberFormat="1" applyFont="1" applyFill="1" applyBorder="1"/>
    <xf numFmtId="0" fontId="0" fillId="0" borderId="15" xfId="0" applyBorder="1" applyAlignment="1">
      <alignment vertical="center" wrapText="1"/>
    </xf>
    <xf numFmtId="4" fontId="21" fillId="7" borderId="15" xfId="2" applyNumberFormat="1" applyFont="1" applyFill="1" applyBorder="1"/>
    <xf numFmtId="4" fontId="21" fillId="7" borderId="17" xfId="2" applyNumberFormat="1" applyFont="1" applyFill="1" applyBorder="1"/>
    <xf numFmtId="0" fontId="14" fillId="2" borderId="15" xfId="7" applyFont="1" applyFill="1" applyBorder="1" applyAlignment="1" applyProtection="1">
      <alignment horizontal="center" vertical="center"/>
      <protection hidden="1"/>
    </xf>
    <xf numFmtId="0" fontId="9" fillId="2" borderId="15" xfId="7" applyFont="1" applyFill="1" applyBorder="1" applyAlignment="1" applyProtection="1">
      <alignment horizontal="center" vertical="center"/>
      <protection hidden="1"/>
    </xf>
    <xf numFmtId="0" fontId="6" fillId="0" borderId="51" xfId="7" applyFont="1" applyBorder="1" applyAlignment="1"/>
    <xf numFmtId="0" fontId="6" fillId="0" borderId="22" xfId="7" applyFont="1" applyBorder="1" applyAlignment="1"/>
    <xf numFmtId="168" fontId="9" fillId="15" borderId="15" xfId="7" applyNumberFormat="1" applyFont="1" applyFill="1" applyBorder="1" applyAlignment="1" applyProtection="1">
      <alignment vertical="center"/>
      <protection locked="0"/>
    </xf>
    <xf numFmtId="168" fontId="9" fillId="15" borderId="16" xfId="7" applyNumberFormat="1" applyFont="1" applyFill="1" applyBorder="1" applyAlignment="1" applyProtection="1">
      <alignment vertical="center"/>
      <protection locked="0"/>
    </xf>
    <xf numFmtId="168" fontId="9" fillId="15" borderId="21" xfId="7" applyNumberFormat="1" applyFont="1" applyFill="1" applyBorder="1" applyAlignment="1" applyProtection="1">
      <alignment vertical="center"/>
      <protection locked="0"/>
    </xf>
    <xf numFmtId="168" fontId="9" fillId="15" borderId="106" xfId="7" applyNumberFormat="1" applyFont="1" applyFill="1" applyBorder="1" applyAlignment="1" applyProtection="1">
      <alignment vertical="center"/>
      <protection locked="0"/>
    </xf>
    <xf numFmtId="168" fontId="0" fillId="8" borderId="115" xfId="0" applyNumberFormat="1" applyFill="1" applyBorder="1"/>
    <xf numFmtId="168" fontId="0" fillId="8" borderId="25" xfId="0" applyNumberFormat="1" applyFill="1" applyBorder="1"/>
    <xf numFmtId="2" fontId="0" fillId="8" borderId="25" xfId="0" applyNumberFormat="1" applyFill="1" applyBorder="1"/>
    <xf numFmtId="2" fontId="0" fillId="8" borderId="34" xfId="0" applyNumberFormat="1" applyFill="1" applyBorder="1"/>
    <xf numFmtId="4" fontId="11" fillId="3" borderId="49" xfId="7" applyNumberFormat="1" applyFont="1" applyFill="1" applyBorder="1" applyAlignment="1" applyProtection="1">
      <alignment horizontal="center" vertical="center" wrapText="1"/>
      <protection locked="0"/>
    </xf>
    <xf numFmtId="4" fontId="11" fillId="3" borderId="50" xfId="7" applyNumberFormat="1" applyFont="1" applyFill="1" applyBorder="1" applyAlignment="1" applyProtection="1">
      <alignment horizontal="center" vertical="center" wrapText="1"/>
      <protection locked="0"/>
    </xf>
    <xf numFmtId="4" fontId="10" fillId="0" borderId="49" xfId="7" applyNumberFormat="1" applyFont="1" applyBorder="1" applyAlignment="1" applyProtection="1">
      <alignment horizontal="center" vertical="center" wrapText="1"/>
      <protection locked="0"/>
    </xf>
    <xf numFmtId="168" fontId="11" fillId="0" borderId="62" xfId="7" applyNumberFormat="1" applyFont="1" applyFill="1" applyBorder="1" applyAlignment="1" applyProtection="1">
      <alignment horizontal="center" vertical="center" wrapText="1"/>
      <protection locked="0"/>
    </xf>
    <xf numFmtId="168" fontId="11" fillId="0" borderId="63" xfId="7" applyNumberFormat="1" applyFont="1" applyFill="1" applyBorder="1" applyAlignment="1" applyProtection="1">
      <alignment horizontal="center" vertical="center" wrapText="1"/>
      <protection locked="0"/>
    </xf>
    <xf numFmtId="0" fontId="14" fillId="2" borderId="15" xfId="7" applyFont="1" applyFill="1" applyBorder="1" applyAlignment="1" applyProtection="1">
      <alignment horizontal="center" vertical="center"/>
      <protection hidden="1"/>
    </xf>
    <xf numFmtId="0" fontId="9" fillId="2" borderId="15" xfId="7" applyFont="1" applyFill="1" applyBorder="1" applyAlignment="1" applyProtection="1">
      <alignment horizontal="center" vertical="center"/>
      <protection hidden="1"/>
    </xf>
    <xf numFmtId="0" fontId="34" fillId="0" borderId="0" xfId="0" applyFont="1"/>
    <xf numFmtId="0" fontId="35" fillId="0" borderId="24" xfId="7" applyFont="1" applyFill="1" applyBorder="1" applyAlignment="1">
      <alignment horizontal="center" vertical="center" wrapText="1"/>
    </xf>
    <xf numFmtId="0" fontId="36" fillId="0" borderId="0" xfId="7" applyFont="1" applyAlignment="1">
      <alignment horizontal="center" vertical="center" wrapText="1"/>
    </xf>
    <xf numFmtId="0" fontId="37" fillId="0" borderId="0" xfId="0" applyFont="1"/>
    <xf numFmtId="0" fontId="36" fillId="0" borderId="24" xfId="7" applyFont="1" applyFill="1" applyBorder="1"/>
    <xf numFmtId="0" fontId="36" fillId="0" borderId="0" xfId="7" applyFont="1"/>
    <xf numFmtId="0" fontId="36" fillId="0" borderId="0" xfId="7" applyFont="1" applyFill="1"/>
    <xf numFmtId="0" fontId="37" fillId="0" borderId="0" xfId="0" applyFont="1" applyAlignment="1">
      <alignment wrapText="1"/>
    </xf>
    <xf numFmtId="0" fontId="37" fillId="0" borderId="0" xfId="0" applyFont="1" applyAlignment="1">
      <alignment horizontal="right"/>
    </xf>
    <xf numFmtId="4" fontId="10" fillId="0" borderId="59" xfId="7" applyNumberFormat="1" applyFont="1" applyBorder="1" applyAlignment="1" applyProtection="1">
      <alignment horizontal="center" vertical="center" wrapText="1"/>
      <protection locked="0"/>
    </xf>
    <xf numFmtId="4" fontId="10" fillId="0" borderId="60" xfId="7" applyNumberFormat="1" applyFont="1" applyBorder="1" applyAlignment="1" applyProtection="1">
      <alignment horizontal="center" vertical="center" wrapText="1"/>
      <protection locked="0"/>
    </xf>
    <xf numFmtId="4" fontId="11" fillId="15" borderId="49" xfId="7" applyNumberFormat="1" applyFont="1" applyFill="1" applyBorder="1" applyAlignment="1" applyProtection="1">
      <alignment horizontal="center" vertical="center" wrapText="1"/>
      <protection locked="0"/>
    </xf>
    <xf numFmtId="4" fontId="11" fillId="15" borderId="50" xfId="7" applyNumberFormat="1" applyFont="1" applyFill="1" applyBorder="1" applyAlignment="1" applyProtection="1">
      <alignment horizontal="center" vertical="center" wrapText="1"/>
      <protection locked="0"/>
    </xf>
    <xf numFmtId="0" fontId="33" fillId="0" borderId="22" xfId="7" applyFont="1" applyBorder="1" applyAlignment="1">
      <alignment horizontal="center"/>
    </xf>
    <xf numFmtId="0" fontId="38" fillId="0" borderId="23" xfId="7" applyFont="1" applyBorder="1" applyAlignment="1">
      <alignment horizontal="center"/>
    </xf>
    <xf numFmtId="170" fontId="6" fillId="0" borderId="0" xfId="7" applyNumberFormat="1" applyFont="1"/>
    <xf numFmtId="0" fontId="13" fillId="0" borderId="106" xfId="8" applyFont="1" applyBorder="1" applyAlignment="1" applyProtection="1">
      <alignment horizontal="center" vertical="center"/>
      <protection locked="0"/>
    </xf>
    <xf numFmtId="0" fontId="6" fillId="0" borderId="13" xfId="8" applyBorder="1" applyAlignment="1" applyProtection="1">
      <alignment horizontal="center" vertical="center"/>
      <protection locked="0"/>
    </xf>
    <xf numFmtId="0" fontId="13" fillId="0" borderId="13" xfId="8" applyFont="1" applyBorder="1" applyAlignment="1" applyProtection="1">
      <alignment horizontal="center" vertical="center"/>
      <protection locked="0"/>
    </xf>
    <xf numFmtId="0" fontId="6" fillId="0" borderId="13" xfId="8" applyFill="1" applyBorder="1" applyAlignment="1" applyProtection="1">
      <alignment horizontal="center" vertical="center"/>
      <protection locked="0"/>
    </xf>
    <xf numFmtId="0" fontId="6" fillId="0" borderId="13" xfId="8" applyFont="1" applyFill="1" applyBorder="1" applyAlignment="1" applyProtection="1">
      <alignment horizontal="center" vertical="center"/>
      <protection locked="0"/>
    </xf>
    <xf numFmtId="0" fontId="6" fillId="0" borderId="14" xfId="8" applyBorder="1" applyAlignment="1" applyProtection="1">
      <alignment horizontal="center" vertical="center"/>
      <protection locked="0"/>
    </xf>
    <xf numFmtId="0" fontId="13" fillId="0" borderId="17" xfId="8" applyFont="1" applyBorder="1" applyAlignment="1" applyProtection="1">
      <alignment horizontal="center" vertical="center"/>
      <protection locked="0"/>
    </xf>
    <xf numFmtId="0" fontId="6" fillId="0" borderId="18" xfId="8" applyBorder="1" applyAlignment="1" applyProtection="1">
      <alignment horizontal="center" vertical="center"/>
      <protection locked="0"/>
    </xf>
    <xf numFmtId="0" fontId="6" fillId="0" borderId="18" xfId="8" applyFont="1" applyBorder="1" applyAlignment="1" applyProtection="1">
      <alignment horizontal="center" vertical="center"/>
      <protection locked="0"/>
    </xf>
    <xf numFmtId="0" fontId="6" fillId="0" borderId="33" xfId="8" applyFont="1" applyBorder="1" applyAlignment="1" applyProtection="1">
      <alignment horizontal="center" vertical="center"/>
      <protection locked="0"/>
    </xf>
    <xf numFmtId="0" fontId="13" fillId="0" borderId="18" xfId="8" applyFont="1" applyBorder="1" applyAlignment="1" applyProtection="1">
      <alignment horizontal="center" vertical="center"/>
      <protection locked="0"/>
    </xf>
    <xf numFmtId="0" fontId="9" fillId="2" borderId="15" xfId="7" applyFont="1" applyFill="1" applyBorder="1" applyAlignment="1" applyProtection="1">
      <alignment horizontal="center" vertical="center"/>
      <protection hidden="1"/>
    </xf>
    <xf numFmtId="0" fontId="14" fillId="2" borderId="15" xfId="7" applyFont="1" applyFill="1" applyBorder="1" applyAlignment="1" applyProtection="1">
      <alignment horizontal="center" vertical="center"/>
      <protection hidden="1"/>
    </xf>
    <xf numFmtId="168" fontId="9" fillId="15" borderId="25" xfId="7" applyNumberFormat="1" applyFont="1" applyFill="1" applyBorder="1" applyAlignment="1" applyProtection="1">
      <alignment vertical="center"/>
      <protection locked="0"/>
    </xf>
    <xf numFmtId="168" fontId="9" fillId="0" borderId="25" xfId="7" applyNumberFormat="1" applyFont="1" applyFill="1" applyBorder="1" applyAlignment="1" applyProtection="1">
      <alignment vertical="center"/>
      <protection locked="0"/>
    </xf>
    <xf numFmtId="0" fontId="6" fillId="0" borderId="15" xfId="7" applyFont="1" applyBorder="1"/>
    <xf numFmtId="4" fontId="10" fillId="15" borderId="59" xfId="7" applyNumberFormat="1" applyFont="1" applyFill="1" applyBorder="1" applyAlignment="1" applyProtection="1">
      <alignment horizontal="center" vertical="center" wrapText="1"/>
      <protection locked="0"/>
    </xf>
    <xf numFmtId="4" fontId="10" fillId="15" borderId="98" xfId="7" applyNumberFormat="1" applyFont="1" applyFill="1" applyBorder="1" applyAlignment="1" applyProtection="1">
      <alignment horizontal="center" vertical="center" wrapText="1"/>
      <protection locked="0"/>
    </xf>
    <xf numFmtId="0" fontId="10" fillId="0" borderId="48" xfId="7" applyFont="1" applyBorder="1" applyAlignment="1" applyProtection="1">
      <alignment horizontal="left" vertical="center" wrapText="1"/>
      <protection locked="0"/>
    </xf>
    <xf numFmtId="0" fontId="10" fillId="0" borderId="9" xfId="7" applyFont="1" applyBorder="1" applyAlignment="1" applyProtection="1">
      <alignment horizontal="left" vertical="center" wrapText="1"/>
      <protection locked="0"/>
    </xf>
    <xf numFmtId="4" fontId="10" fillId="0" borderId="59" xfId="7" applyNumberFormat="1" applyFont="1" applyBorder="1" applyAlignment="1" applyProtection="1">
      <alignment horizontal="center" vertical="center" wrapText="1"/>
      <protection locked="0"/>
    </xf>
    <xf numFmtId="4" fontId="10" fillId="0" borderId="60" xfId="7" applyNumberFormat="1" applyFont="1" applyBorder="1" applyAlignment="1" applyProtection="1">
      <alignment horizontal="center" vertical="center" wrapText="1"/>
      <protection locked="0"/>
    </xf>
    <xf numFmtId="4" fontId="11" fillId="3" borderId="49" xfId="7" applyNumberFormat="1" applyFont="1" applyFill="1" applyBorder="1" applyAlignment="1" applyProtection="1">
      <alignment horizontal="center" vertical="center" wrapText="1"/>
      <protection locked="0"/>
    </xf>
    <xf numFmtId="4" fontId="11" fillId="3" borderId="50" xfId="7" applyNumberFormat="1" applyFont="1" applyFill="1" applyBorder="1" applyAlignment="1" applyProtection="1">
      <alignment horizontal="center" vertical="center" wrapText="1"/>
      <protection locked="0"/>
    </xf>
    <xf numFmtId="0" fontId="6" fillId="0" borderId="58" xfId="7" applyFont="1" applyFill="1" applyBorder="1" applyAlignment="1">
      <alignment horizontal="left"/>
    </xf>
    <xf numFmtId="0" fontId="6" fillId="0" borderId="49" xfId="7" applyFont="1" applyFill="1" applyBorder="1" applyAlignment="1">
      <alignment horizontal="left"/>
    </xf>
    <xf numFmtId="0" fontId="18" fillId="0" borderId="44" xfId="7" applyFont="1" applyFill="1" applyBorder="1" applyAlignment="1" applyProtection="1">
      <alignment horizontal="left" vertical="center" wrapText="1"/>
      <protection locked="0"/>
    </xf>
    <xf numFmtId="0" fontId="18" fillId="0" borderId="42" xfId="7" applyFont="1" applyFill="1" applyBorder="1" applyAlignment="1" applyProtection="1">
      <alignment horizontal="left" vertical="center" wrapText="1"/>
      <protection locked="0"/>
    </xf>
    <xf numFmtId="0" fontId="18" fillId="0" borderId="43" xfId="7" applyFont="1" applyFill="1" applyBorder="1" applyAlignment="1" applyProtection="1">
      <alignment horizontal="left" vertical="center" wrapText="1"/>
      <protection locked="0"/>
    </xf>
    <xf numFmtId="0" fontId="6" fillId="0" borderId="51" xfId="7" applyFont="1" applyBorder="1" applyAlignment="1">
      <alignment horizontal="center"/>
    </xf>
    <xf numFmtId="0" fontId="6" fillId="0" borderId="22" xfId="7" applyFont="1" applyBorder="1" applyAlignment="1">
      <alignment horizontal="center"/>
    </xf>
    <xf numFmtId="0" fontId="7" fillId="0" borderId="44" xfId="7" applyFont="1" applyBorder="1" applyAlignment="1">
      <alignment horizontal="center" vertical="center" wrapText="1"/>
    </xf>
    <xf numFmtId="0" fontId="7" fillId="0" borderId="42" xfId="7" applyFont="1" applyBorder="1" applyAlignment="1">
      <alignment horizontal="center" vertical="center" wrapText="1"/>
    </xf>
    <xf numFmtId="0" fontId="7" fillId="0" borderId="43" xfId="7" applyFont="1" applyBorder="1" applyAlignment="1">
      <alignment horizontal="center" vertical="center" wrapText="1"/>
    </xf>
    <xf numFmtId="0" fontId="7" fillId="3" borderId="52" xfId="7" applyFont="1" applyFill="1" applyBorder="1" applyAlignment="1">
      <alignment horizontal="center"/>
    </xf>
    <xf numFmtId="0" fontId="6" fillId="3" borderId="53" xfId="7" applyFont="1" applyFill="1" applyBorder="1" applyAlignment="1">
      <alignment horizontal="center"/>
    </xf>
    <xf numFmtId="0" fontId="6" fillId="3" borderId="54" xfId="7" applyFont="1" applyFill="1" applyBorder="1" applyAlignment="1">
      <alignment horizontal="center"/>
    </xf>
    <xf numFmtId="0" fontId="7" fillId="2" borderId="55" xfId="7" applyFont="1" applyFill="1" applyBorder="1" applyAlignment="1">
      <alignment horizontal="left"/>
    </xf>
    <xf numFmtId="0" fontId="7" fillId="2" borderId="56" xfId="7" applyFont="1" applyFill="1" applyBorder="1" applyAlignment="1">
      <alignment horizontal="left"/>
    </xf>
    <xf numFmtId="0" fontId="9" fillId="2" borderId="85" xfId="7" applyFont="1" applyFill="1" applyBorder="1" applyAlignment="1">
      <alignment horizontal="center" vertical="center"/>
    </xf>
    <xf numFmtId="0" fontId="9" fillId="2" borderId="86" xfId="7" applyFont="1" applyFill="1" applyBorder="1" applyAlignment="1">
      <alignment horizontal="center" vertical="center"/>
    </xf>
    <xf numFmtId="0" fontId="9" fillId="2" borderId="56" xfId="7" applyFont="1" applyFill="1" applyBorder="1" applyAlignment="1">
      <alignment horizontal="center" vertical="center" wrapText="1"/>
    </xf>
    <xf numFmtId="0" fontId="9" fillId="2" borderId="57" xfId="7" applyFont="1" applyFill="1" applyBorder="1" applyAlignment="1">
      <alignment horizontal="center" vertical="center" wrapText="1"/>
    </xf>
    <xf numFmtId="4" fontId="11" fillId="3" borderId="59" xfId="7" applyNumberFormat="1" applyFont="1" applyFill="1" applyBorder="1" applyAlignment="1" applyProtection="1">
      <alignment horizontal="center" vertical="center" wrapText="1"/>
      <protection locked="0"/>
    </xf>
    <xf numFmtId="4" fontId="11" fillId="3" borderId="98" xfId="7" applyNumberFormat="1" applyFont="1" applyFill="1" applyBorder="1" applyAlignment="1" applyProtection="1">
      <alignment horizontal="center" vertical="center" wrapText="1"/>
      <protection locked="0"/>
    </xf>
    <xf numFmtId="0" fontId="11" fillId="2" borderId="45" xfId="7" applyFont="1" applyFill="1" applyBorder="1" applyAlignment="1" applyProtection="1">
      <alignment horizontal="left" vertical="center" wrapText="1"/>
      <protection locked="0"/>
    </xf>
    <xf numFmtId="0" fontId="11" fillId="2" borderId="46" xfId="7" applyFont="1" applyFill="1" applyBorder="1" applyAlignment="1" applyProtection="1">
      <alignment horizontal="left" vertical="center" wrapText="1"/>
      <protection locked="0"/>
    </xf>
    <xf numFmtId="4" fontId="11" fillId="10" borderId="87" xfId="7" applyNumberFormat="1" applyFont="1" applyFill="1" applyBorder="1" applyAlignment="1" applyProtection="1">
      <alignment horizontal="center" vertical="center" wrapText="1"/>
    </xf>
    <xf numFmtId="4" fontId="11" fillId="10" borderId="89" xfId="7" applyNumberFormat="1" applyFont="1" applyFill="1" applyBorder="1" applyAlignment="1" applyProtection="1">
      <alignment horizontal="center" vertical="center" wrapText="1"/>
    </xf>
    <xf numFmtId="0" fontId="9" fillId="2" borderId="85" xfId="7" applyFont="1" applyFill="1" applyBorder="1" applyAlignment="1">
      <alignment horizontal="center" vertical="center" wrapText="1"/>
    </xf>
    <xf numFmtId="0" fontId="9" fillId="2" borderId="97" xfId="7" applyFont="1" applyFill="1" applyBorder="1" applyAlignment="1">
      <alignment horizontal="center" vertical="center" wrapText="1"/>
    </xf>
    <xf numFmtId="4" fontId="11" fillId="2" borderId="47" xfId="7" applyNumberFormat="1" applyFont="1" applyFill="1" applyBorder="1" applyAlignment="1" applyProtection="1">
      <alignment horizontal="center" vertical="center" wrapText="1"/>
    </xf>
    <xf numFmtId="10" fontId="11" fillId="15" borderId="49" xfId="7" applyNumberFormat="1" applyFont="1" applyFill="1" applyBorder="1" applyAlignment="1" applyProtection="1">
      <alignment horizontal="center" vertical="center" wrapText="1"/>
      <protection locked="0"/>
    </xf>
    <xf numFmtId="10" fontId="11" fillId="15" borderId="50" xfId="7" applyNumberFormat="1" applyFont="1" applyFill="1" applyBorder="1" applyAlignment="1" applyProtection="1">
      <alignment horizontal="center" vertical="center" wrapText="1"/>
      <protection locked="0"/>
    </xf>
    <xf numFmtId="0" fontId="7" fillId="3" borderId="44" xfId="7" applyFont="1" applyFill="1" applyBorder="1" applyAlignment="1">
      <alignment horizontal="center"/>
    </xf>
    <xf numFmtId="0" fontId="6" fillId="3" borderId="42" xfId="7" applyFont="1" applyFill="1" applyBorder="1" applyAlignment="1">
      <alignment horizontal="center"/>
    </xf>
    <xf numFmtId="0" fontId="6" fillId="3" borderId="43" xfId="7" applyFont="1" applyFill="1" applyBorder="1" applyAlignment="1">
      <alignment horizontal="center"/>
    </xf>
    <xf numFmtId="4" fontId="11" fillId="15" borderId="49" xfId="7" applyNumberFormat="1" applyFont="1" applyFill="1" applyBorder="1" applyAlignment="1" applyProtection="1">
      <alignment horizontal="center" vertical="center" wrapText="1"/>
      <protection locked="0"/>
    </xf>
    <xf numFmtId="4" fontId="11" fillId="15" borderId="50" xfId="7" applyNumberFormat="1" applyFont="1" applyFill="1" applyBorder="1" applyAlignment="1" applyProtection="1">
      <alignment horizontal="center" vertical="center" wrapText="1"/>
      <protection locked="0"/>
    </xf>
    <xf numFmtId="4" fontId="11" fillId="2" borderId="87" xfId="7" applyNumberFormat="1" applyFont="1" applyFill="1" applyBorder="1" applyAlignment="1" applyProtection="1">
      <alignment horizontal="center" vertical="center" wrapText="1"/>
    </xf>
    <xf numFmtId="4" fontId="11" fillId="2" borderId="89" xfId="7" applyNumberFormat="1" applyFont="1" applyFill="1" applyBorder="1" applyAlignment="1" applyProtection="1">
      <alignment horizontal="center" vertical="center" wrapText="1"/>
    </xf>
    <xf numFmtId="4" fontId="10" fillId="15" borderId="49" xfId="7" applyNumberFormat="1" applyFont="1" applyFill="1" applyBorder="1" applyAlignment="1" applyProtection="1">
      <alignment horizontal="center" vertical="center" wrapText="1"/>
      <protection locked="0"/>
    </xf>
    <xf numFmtId="4" fontId="10" fillId="15" borderId="50" xfId="7" applyNumberFormat="1" applyFont="1" applyFill="1" applyBorder="1" applyAlignment="1" applyProtection="1">
      <alignment horizontal="center" vertical="center" wrapText="1"/>
      <protection locked="0"/>
    </xf>
    <xf numFmtId="0" fontId="18" fillId="0" borderId="19" xfId="7" applyFont="1" applyFill="1" applyBorder="1" applyAlignment="1" applyProtection="1">
      <alignment horizontal="left" vertical="center" wrapText="1"/>
      <protection locked="0"/>
    </xf>
    <xf numFmtId="0" fontId="18" fillId="0" borderId="0" xfId="7" applyFont="1" applyFill="1" applyBorder="1" applyAlignment="1" applyProtection="1">
      <alignment horizontal="left" vertical="center" wrapText="1"/>
      <protection locked="0"/>
    </xf>
    <xf numFmtId="0" fontId="18" fillId="0" borderId="20" xfId="7" applyFont="1" applyFill="1" applyBorder="1" applyAlignment="1" applyProtection="1">
      <alignment horizontal="left" vertical="center" wrapText="1"/>
      <protection locked="0"/>
    </xf>
    <xf numFmtId="10" fontId="11" fillId="3" borderId="62" xfId="7" applyNumberFormat="1" applyFont="1" applyFill="1" applyBorder="1" applyAlignment="1" applyProtection="1">
      <alignment horizontal="center" vertical="center" wrapText="1"/>
      <protection locked="0"/>
    </xf>
    <xf numFmtId="10" fontId="11" fillId="3" borderId="63" xfId="7" applyNumberFormat="1" applyFont="1" applyFill="1" applyBorder="1" applyAlignment="1" applyProtection="1">
      <alignment horizontal="center" vertical="center" wrapText="1"/>
      <protection locked="0"/>
    </xf>
    <xf numFmtId="0" fontId="10" fillId="0" borderId="61" xfId="7" applyFont="1" applyBorder="1" applyAlignment="1" applyProtection="1">
      <alignment horizontal="left" vertical="center" wrapText="1"/>
      <protection locked="0"/>
    </xf>
    <xf numFmtId="0" fontId="10" fillId="0" borderId="10" xfId="7" applyFont="1" applyBorder="1" applyAlignment="1" applyProtection="1">
      <alignment horizontal="left" vertical="center" wrapText="1"/>
      <protection locked="0"/>
    </xf>
    <xf numFmtId="10" fontId="11" fillId="0" borderId="117" xfId="7" applyNumberFormat="1" applyFont="1" applyFill="1" applyBorder="1" applyAlignment="1" applyProtection="1">
      <alignment horizontal="center" vertical="center" wrapText="1"/>
      <protection locked="0"/>
    </xf>
    <xf numFmtId="10" fontId="11" fillId="0" borderId="116" xfId="7" applyNumberFormat="1" applyFont="1" applyFill="1" applyBorder="1" applyAlignment="1" applyProtection="1">
      <alignment horizontal="center" vertical="center" wrapText="1"/>
      <protection locked="0"/>
    </xf>
    <xf numFmtId="10" fontId="11" fillId="0" borderId="61" xfId="7" applyNumberFormat="1" applyFont="1" applyFill="1" applyBorder="1" applyAlignment="1" applyProtection="1">
      <alignment horizontal="center" vertical="center" wrapText="1"/>
      <protection locked="0"/>
    </xf>
    <xf numFmtId="10" fontId="11" fillId="15" borderId="62" xfId="7" applyNumberFormat="1" applyFont="1" applyFill="1" applyBorder="1" applyAlignment="1" applyProtection="1">
      <alignment horizontal="center" vertical="center" wrapText="1"/>
      <protection locked="0"/>
    </xf>
    <xf numFmtId="10" fontId="11" fillId="15" borderId="63" xfId="7" applyNumberFormat="1" applyFont="1" applyFill="1" applyBorder="1" applyAlignment="1" applyProtection="1">
      <alignment horizontal="center" vertical="center" wrapText="1"/>
      <protection locked="0"/>
    </xf>
    <xf numFmtId="10" fontId="11" fillId="0" borderId="59" xfId="7" applyNumberFormat="1" applyFont="1" applyFill="1" applyBorder="1" applyAlignment="1" applyProtection="1">
      <alignment horizontal="center" vertical="center" wrapText="1"/>
      <protection locked="0"/>
    </xf>
    <xf numFmtId="10" fontId="11" fillId="0" borderId="98" xfId="7" applyNumberFormat="1" applyFont="1" applyFill="1" applyBorder="1" applyAlignment="1" applyProtection="1">
      <alignment horizontal="center" vertical="center" wrapText="1"/>
      <protection locked="0"/>
    </xf>
    <xf numFmtId="10" fontId="11" fillId="0" borderId="48" xfId="7" applyNumberFormat="1" applyFont="1" applyFill="1" applyBorder="1" applyAlignment="1" applyProtection="1">
      <alignment horizontal="center" vertical="center" wrapText="1"/>
      <protection locked="0"/>
    </xf>
    <xf numFmtId="0" fontId="6" fillId="0" borderId="64" xfId="7" applyFont="1" applyFill="1" applyBorder="1" applyAlignment="1">
      <alignment horizontal="left"/>
    </xf>
    <xf numFmtId="0" fontId="6" fillId="0" borderId="62" xfId="7" applyFont="1" applyFill="1" applyBorder="1" applyAlignment="1">
      <alignment horizontal="left"/>
    </xf>
    <xf numFmtId="168" fontId="11" fillId="15" borderId="62" xfId="7" applyNumberFormat="1" applyFont="1" applyFill="1" applyBorder="1" applyAlignment="1" applyProtection="1">
      <alignment horizontal="center" vertical="center" wrapText="1"/>
      <protection locked="0"/>
    </xf>
    <xf numFmtId="168" fontId="11" fillId="15" borderId="63" xfId="7" applyNumberFormat="1" applyFont="1" applyFill="1" applyBorder="1" applyAlignment="1" applyProtection="1">
      <alignment horizontal="center" vertical="center" wrapText="1"/>
      <protection locked="0"/>
    </xf>
    <xf numFmtId="168" fontId="11" fillId="3" borderId="49" xfId="7" applyNumberFormat="1" applyFont="1" applyFill="1" applyBorder="1" applyAlignment="1" applyProtection="1">
      <alignment horizontal="center" vertical="center" wrapText="1"/>
      <protection locked="0"/>
    </xf>
    <xf numFmtId="168" fontId="11" fillId="3" borderId="50" xfId="7" applyNumberFormat="1" applyFont="1" applyFill="1" applyBorder="1" applyAlignment="1" applyProtection="1">
      <alignment horizontal="center" vertical="center" wrapText="1"/>
      <protection locked="0"/>
    </xf>
    <xf numFmtId="168" fontId="11" fillId="0" borderId="59" xfId="7" applyNumberFormat="1" applyFont="1" applyFill="1" applyBorder="1" applyAlignment="1" applyProtection="1">
      <alignment horizontal="center" vertical="center" wrapText="1"/>
      <protection locked="0"/>
    </xf>
    <xf numFmtId="168" fontId="11" fillId="0" borderId="98" xfId="7" applyNumberFormat="1" applyFont="1" applyFill="1" applyBorder="1" applyAlignment="1" applyProtection="1">
      <alignment horizontal="center" vertical="center" wrapText="1"/>
      <protection locked="0"/>
    </xf>
    <xf numFmtId="168" fontId="11" fillId="0" borderId="48" xfId="7" applyNumberFormat="1" applyFont="1" applyFill="1" applyBorder="1" applyAlignment="1" applyProtection="1">
      <alignment horizontal="center" vertical="center" wrapText="1"/>
      <protection locked="0"/>
    </xf>
    <xf numFmtId="168" fontId="11" fillId="15" borderId="49" xfId="7" applyNumberFormat="1" applyFont="1" applyFill="1" applyBorder="1" applyAlignment="1" applyProtection="1">
      <alignment horizontal="center" vertical="center" wrapText="1"/>
      <protection locked="0"/>
    </xf>
    <xf numFmtId="168" fontId="11" fillId="15" borderId="50" xfId="7" applyNumberFormat="1" applyFont="1" applyFill="1" applyBorder="1" applyAlignment="1" applyProtection="1">
      <alignment horizontal="center" vertical="center" wrapText="1"/>
      <protection locked="0"/>
    </xf>
    <xf numFmtId="168" fontId="11" fillId="3" borderId="62" xfId="7" applyNumberFormat="1" applyFont="1" applyFill="1" applyBorder="1" applyAlignment="1" applyProtection="1">
      <alignment horizontal="center" vertical="center" wrapText="1"/>
      <protection locked="0"/>
    </xf>
    <xf numFmtId="168" fontId="11" fillId="3" borderId="63" xfId="7" applyNumberFormat="1" applyFont="1" applyFill="1" applyBorder="1" applyAlignment="1" applyProtection="1">
      <alignment horizontal="center" vertical="center" wrapText="1"/>
      <protection locked="0"/>
    </xf>
    <xf numFmtId="0" fontId="7" fillId="2" borderId="44" xfId="7" applyFont="1" applyFill="1" applyBorder="1" applyAlignment="1">
      <alignment horizontal="center"/>
    </xf>
    <xf numFmtId="0" fontId="7" fillId="2" borderId="42" xfId="7" applyFont="1" applyFill="1" applyBorder="1" applyAlignment="1">
      <alignment horizontal="center"/>
    </xf>
    <xf numFmtId="0" fontId="7" fillId="2" borderId="73" xfId="7" applyFont="1" applyFill="1" applyBorder="1" applyAlignment="1">
      <alignment horizontal="center"/>
    </xf>
    <xf numFmtId="0" fontId="9" fillId="2" borderId="56" xfId="7" applyFont="1" applyFill="1" applyBorder="1" applyAlignment="1">
      <alignment horizontal="center" vertical="center"/>
    </xf>
    <xf numFmtId="0" fontId="6" fillId="0" borderId="68" xfId="7" applyFont="1" applyBorder="1" applyAlignment="1" applyProtection="1">
      <alignment horizontal="center" vertical="center"/>
      <protection hidden="1"/>
    </xf>
    <xf numFmtId="0" fontId="6" fillId="0" borderId="8" xfId="7" applyFont="1" applyBorder="1" applyAlignment="1" applyProtection="1">
      <alignment horizontal="center" vertical="center"/>
      <protection hidden="1"/>
    </xf>
    <xf numFmtId="0" fontId="6" fillId="0" borderId="65" xfId="7" applyFont="1" applyBorder="1" applyAlignment="1" applyProtection="1">
      <alignment horizontal="center" vertical="center"/>
      <protection hidden="1"/>
    </xf>
    <xf numFmtId="0" fontId="11" fillId="0" borderId="19" xfId="7" applyFont="1" applyBorder="1" applyAlignment="1" applyProtection="1">
      <alignment horizontal="center" vertical="center"/>
      <protection hidden="1"/>
    </xf>
    <xf numFmtId="0" fontId="11" fillId="0" borderId="0" xfId="7" applyFont="1" applyBorder="1" applyAlignment="1" applyProtection="1">
      <alignment horizontal="center" vertical="center"/>
      <protection hidden="1"/>
    </xf>
    <xf numFmtId="0" fontId="11" fillId="0" borderId="67" xfId="7" applyFont="1" applyBorder="1" applyAlignment="1" applyProtection="1">
      <alignment horizontal="center" vertical="center"/>
      <protection hidden="1"/>
    </xf>
    <xf numFmtId="168" fontId="15" fillId="0" borderId="112" xfId="7" applyNumberFormat="1" applyFont="1" applyFill="1" applyBorder="1" applyAlignment="1" applyProtection="1">
      <alignment horizontal="center" vertical="center"/>
    </xf>
    <xf numFmtId="168" fontId="15" fillId="0" borderId="71" xfId="7" applyNumberFormat="1" applyFont="1" applyFill="1" applyBorder="1" applyAlignment="1" applyProtection="1">
      <alignment horizontal="center" vertical="center"/>
    </xf>
    <xf numFmtId="168" fontId="15" fillId="0" borderId="113" xfId="7" applyNumberFormat="1" applyFont="1" applyFill="1" applyBorder="1" applyAlignment="1" applyProtection="1">
      <alignment horizontal="center" vertical="center"/>
    </xf>
    <xf numFmtId="168" fontId="15" fillId="0" borderId="67" xfId="7" applyNumberFormat="1" applyFont="1" applyFill="1" applyBorder="1" applyAlignment="1" applyProtection="1">
      <alignment horizontal="center" vertical="center"/>
    </xf>
    <xf numFmtId="168" fontId="15" fillId="0" borderId="114" xfId="7" applyNumberFormat="1" applyFont="1" applyFill="1" applyBorder="1" applyAlignment="1" applyProtection="1">
      <alignment horizontal="center" vertical="center"/>
    </xf>
    <xf numFmtId="168" fontId="15" fillId="0" borderId="65" xfId="7" applyNumberFormat="1" applyFont="1" applyFill="1" applyBorder="1" applyAlignment="1" applyProtection="1">
      <alignment horizontal="center" vertical="center"/>
    </xf>
    <xf numFmtId="0" fontId="7" fillId="3" borderId="51" xfId="7" applyFont="1" applyFill="1" applyBorder="1" applyAlignment="1">
      <alignment horizontal="left"/>
    </xf>
    <xf numFmtId="0" fontId="7" fillId="3" borderId="22" xfId="7" applyFont="1" applyFill="1" applyBorder="1" applyAlignment="1">
      <alignment horizontal="left"/>
    </xf>
    <xf numFmtId="0" fontId="7" fillId="3" borderId="23" xfId="7" applyFont="1" applyFill="1" applyBorder="1" applyAlignment="1">
      <alignment horizontal="left"/>
    </xf>
    <xf numFmtId="164" fontId="15" fillId="0" borderId="112" xfId="7" applyNumberFormat="1" applyFont="1" applyFill="1" applyBorder="1" applyAlignment="1" applyProtection="1">
      <alignment horizontal="center" vertical="center"/>
    </xf>
    <xf numFmtId="164" fontId="15" fillId="0" borderId="71" xfId="7" applyNumberFormat="1" applyFont="1" applyFill="1" applyBorder="1" applyAlignment="1" applyProtection="1">
      <alignment horizontal="center" vertical="center"/>
    </xf>
    <xf numFmtId="164" fontId="15" fillId="0" borderId="113" xfId="7" applyNumberFormat="1" applyFont="1" applyFill="1" applyBorder="1" applyAlignment="1" applyProtection="1">
      <alignment horizontal="center" vertical="center"/>
    </xf>
    <xf numFmtId="164" fontId="15" fillId="0" borderId="67" xfId="7" applyNumberFormat="1" applyFont="1" applyFill="1" applyBorder="1" applyAlignment="1" applyProtection="1">
      <alignment horizontal="center" vertical="center"/>
    </xf>
    <xf numFmtId="164" fontId="15" fillId="0" borderId="114" xfId="7" applyNumberFormat="1" applyFont="1" applyFill="1" applyBorder="1" applyAlignment="1" applyProtection="1">
      <alignment horizontal="center" vertical="center"/>
    </xf>
    <xf numFmtId="164" fontId="15" fillId="0" borderId="65" xfId="7" applyNumberFormat="1" applyFont="1" applyFill="1" applyBorder="1" applyAlignment="1" applyProtection="1">
      <alignment horizontal="center" vertical="center"/>
    </xf>
    <xf numFmtId="0" fontId="17" fillId="0" borderId="19" xfId="7" applyFont="1" applyBorder="1" applyAlignment="1" applyProtection="1">
      <alignment horizontal="center" vertical="center"/>
      <protection hidden="1"/>
    </xf>
    <xf numFmtId="0" fontId="6" fillId="0" borderId="0" xfId="7" applyFont="1" applyBorder="1" applyAlignment="1" applyProtection="1">
      <alignment horizontal="center" vertical="center"/>
      <protection hidden="1"/>
    </xf>
    <xf numFmtId="0" fontId="6" fillId="0" borderId="67" xfId="7" applyFont="1" applyBorder="1" applyAlignment="1" applyProtection="1">
      <alignment horizontal="center" vertical="center"/>
      <protection hidden="1"/>
    </xf>
    <xf numFmtId="0" fontId="9" fillId="2" borderId="57" xfId="7" applyFont="1" applyFill="1" applyBorder="1" applyAlignment="1">
      <alignment horizontal="center" vertical="center"/>
    </xf>
    <xf numFmtId="0" fontId="11" fillId="0" borderId="69" xfId="7" applyFont="1" applyBorder="1" applyAlignment="1" applyProtection="1">
      <alignment horizontal="center" vertical="center"/>
      <protection hidden="1"/>
    </xf>
    <xf numFmtId="0" fontId="11" fillId="0" borderId="70" xfId="7" applyFont="1" applyBorder="1" applyAlignment="1" applyProtection="1">
      <alignment horizontal="center" vertical="center"/>
      <protection hidden="1"/>
    </xf>
    <xf numFmtId="0" fontId="11" fillId="0" borderId="71" xfId="7" applyFont="1" applyBorder="1" applyAlignment="1" applyProtection="1">
      <alignment horizontal="center" vertical="center"/>
      <protection hidden="1"/>
    </xf>
    <xf numFmtId="10" fontId="15" fillId="0" borderId="112" xfId="7" applyNumberFormat="1" applyFont="1" applyFill="1" applyBorder="1" applyAlignment="1" applyProtection="1">
      <alignment horizontal="center" vertical="center"/>
    </xf>
    <xf numFmtId="10" fontId="15" fillId="0" borderId="71" xfId="7" applyNumberFormat="1" applyFont="1" applyFill="1" applyBorder="1" applyAlignment="1" applyProtection="1">
      <alignment horizontal="center" vertical="center"/>
    </xf>
    <xf numFmtId="10" fontId="15" fillId="0" borderId="113" xfId="7" applyNumberFormat="1" applyFont="1" applyFill="1" applyBorder="1" applyAlignment="1" applyProtection="1">
      <alignment horizontal="center" vertical="center"/>
    </xf>
    <xf numFmtId="10" fontId="15" fillId="0" borderId="67" xfId="7" applyNumberFormat="1" applyFont="1" applyFill="1" applyBorder="1" applyAlignment="1" applyProtection="1">
      <alignment horizontal="center" vertical="center"/>
    </xf>
    <xf numFmtId="10" fontId="15" fillId="0" borderId="114" xfId="7" applyNumberFormat="1" applyFont="1" applyFill="1" applyBorder="1" applyAlignment="1" applyProtection="1">
      <alignment horizontal="center" vertical="center"/>
    </xf>
    <xf numFmtId="10" fontId="15" fillId="0" borderId="65" xfId="7" applyNumberFormat="1" applyFont="1" applyFill="1" applyBorder="1" applyAlignment="1" applyProtection="1">
      <alignment horizontal="center" vertical="center"/>
    </xf>
    <xf numFmtId="1" fontId="15" fillId="0" borderId="112" xfId="7" applyNumberFormat="1" applyFont="1" applyFill="1" applyBorder="1" applyAlignment="1" applyProtection="1">
      <alignment horizontal="center" vertical="center"/>
    </xf>
    <xf numFmtId="1" fontId="15" fillId="0" borderId="71" xfId="7" applyNumberFormat="1" applyFont="1" applyFill="1" applyBorder="1" applyAlignment="1" applyProtection="1">
      <alignment horizontal="center" vertical="center"/>
    </xf>
    <xf numFmtId="1" fontId="15" fillId="0" borderId="113" xfId="7" applyNumberFormat="1" applyFont="1" applyFill="1" applyBorder="1" applyAlignment="1" applyProtection="1">
      <alignment horizontal="center" vertical="center"/>
    </xf>
    <xf numFmtId="1" fontId="15" fillId="0" borderId="67" xfId="7" applyNumberFormat="1" applyFont="1" applyFill="1" applyBorder="1" applyAlignment="1" applyProtection="1">
      <alignment horizontal="center" vertical="center"/>
    </xf>
    <xf numFmtId="1" fontId="15" fillId="0" borderId="114" xfId="7" applyNumberFormat="1" applyFont="1" applyFill="1" applyBorder="1" applyAlignment="1" applyProtection="1">
      <alignment horizontal="center" vertical="center"/>
    </xf>
    <xf numFmtId="1" fontId="15" fillId="0" borderId="65" xfId="7" applyNumberFormat="1" applyFont="1" applyFill="1" applyBorder="1" applyAlignment="1" applyProtection="1">
      <alignment horizontal="center" vertical="center"/>
    </xf>
    <xf numFmtId="0" fontId="6" fillId="0" borderId="19" xfId="7" applyFont="1" applyBorder="1" applyAlignment="1" applyProtection="1">
      <alignment horizontal="center" vertical="center"/>
      <protection hidden="1"/>
    </xf>
    <xf numFmtId="10" fontId="15" fillId="0" borderId="118" xfId="7" applyNumberFormat="1" applyFont="1" applyFill="1" applyBorder="1" applyAlignment="1" applyProtection="1">
      <alignment horizontal="center" vertical="center"/>
    </xf>
    <xf numFmtId="10" fontId="15" fillId="0" borderId="74" xfId="7" applyNumberFormat="1" applyFont="1" applyFill="1" applyBorder="1" applyAlignment="1" applyProtection="1">
      <alignment horizontal="center" vertical="center"/>
    </xf>
    <xf numFmtId="10" fontId="15" fillId="0" borderId="49" xfId="7" applyNumberFormat="1" applyFont="1" applyFill="1" applyBorder="1" applyAlignment="1" applyProtection="1">
      <alignment horizontal="center" vertical="center"/>
    </xf>
    <xf numFmtId="10" fontId="15" fillId="0" borderId="62" xfId="7" applyNumberFormat="1" applyFont="1" applyFill="1" applyBorder="1" applyAlignment="1" applyProtection="1">
      <alignment horizontal="center" vertical="center"/>
    </xf>
    <xf numFmtId="0" fontId="6" fillId="0" borderId="11" xfId="7" applyFont="1" applyBorder="1" applyAlignment="1" applyProtection="1">
      <alignment horizontal="center" vertical="center"/>
      <protection hidden="1"/>
    </xf>
    <xf numFmtId="0" fontId="6" fillId="0" borderId="12" xfId="7" applyFont="1" applyBorder="1" applyAlignment="1" applyProtection="1">
      <alignment horizontal="center" vertical="center"/>
      <protection hidden="1"/>
    </xf>
    <xf numFmtId="0" fontId="6" fillId="0" borderId="74" xfId="7" applyFont="1" applyBorder="1" applyAlignment="1" applyProtection="1">
      <alignment horizontal="center" vertical="center"/>
      <protection hidden="1"/>
    </xf>
    <xf numFmtId="168" fontId="15" fillId="0" borderId="49" xfId="7" applyNumberFormat="1" applyFont="1" applyFill="1" applyBorder="1" applyAlignment="1" applyProtection="1">
      <alignment horizontal="center" vertical="center"/>
    </xf>
    <xf numFmtId="0" fontId="7" fillId="2" borderId="119" xfId="7" applyFont="1" applyFill="1" applyBorder="1" applyAlignment="1" applyProtection="1">
      <alignment horizontal="left" vertical="center" wrapText="1"/>
      <protection locked="0"/>
    </xf>
    <xf numFmtId="0" fontId="7" fillId="2" borderId="120" xfId="7" applyFont="1" applyFill="1" applyBorder="1" applyAlignment="1" applyProtection="1">
      <alignment horizontal="left" vertical="center" wrapText="1"/>
      <protection locked="0"/>
    </xf>
    <xf numFmtId="0" fontId="7" fillId="2" borderId="97" xfId="7" applyFont="1" applyFill="1" applyBorder="1" applyAlignment="1" applyProtection="1">
      <alignment horizontal="left" vertical="center" wrapText="1"/>
      <protection locked="0"/>
    </xf>
    <xf numFmtId="0" fontId="6" fillId="0" borderId="25" xfId="7" applyFont="1" applyBorder="1" applyAlignment="1">
      <alignment horizontal="center"/>
    </xf>
    <xf numFmtId="0" fontId="6" fillId="0" borderId="1" xfId="7" applyFont="1" applyBorder="1" applyAlignment="1">
      <alignment horizontal="center"/>
    </xf>
    <xf numFmtId="0" fontId="7" fillId="0" borderId="79" xfId="7" applyFont="1" applyBorder="1" applyAlignment="1">
      <alignment horizontal="center" vertical="center" wrapText="1"/>
    </xf>
    <xf numFmtId="0" fontId="7" fillId="0" borderId="80" xfId="7" applyFont="1" applyBorder="1" applyAlignment="1">
      <alignment horizontal="center" vertical="center" wrapText="1"/>
    </xf>
    <xf numFmtId="0" fontId="7" fillId="2" borderId="81" xfId="7" applyFont="1" applyFill="1" applyBorder="1" applyAlignment="1">
      <alignment horizontal="left"/>
    </xf>
    <xf numFmtId="0" fontId="7" fillId="2" borderId="77" xfId="7" applyFont="1" applyFill="1" applyBorder="1" applyAlignment="1">
      <alignment horizontal="left"/>
    </xf>
    <xf numFmtId="0" fontId="9" fillId="2" borderId="77" xfId="7" applyFont="1" applyFill="1" applyBorder="1" applyAlignment="1">
      <alignment horizontal="center" vertical="center"/>
    </xf>
    <xf numFmtId="0" fontId="9" fillId="2" borderId="77" xfId="7" applyFont="1" applyFill="1" applyBorder="1" applyAlignment="1">
      <alignment horizontal="center" vertical="center" wrapText="1"/>
    </xf>
    <xf numFmtId="0" fontId="9" fillId="2" borderId="82" xfId="7" applyFont="1" applyFill="1" applyBorder="1" applyAlignment="1">
      <alignment horizontal="center" vertical="center" wrapText="1"/>
    </xf>
    <xf numFmtId="0" fontId="10" fillId="0" borderId="83" xfId="7" applyFont="1" applyBorder="1" applyAlignment="1" applyProtection="1">
      <alignment horizontal="center" vertical="center" wrapText="1"/>
      <protection locked="0"/>
    </xf>
    <xf numFmtId="0" fontId="10" fillId="0" borderId="75" xfId="7" applyFont="1" applyBorder="1" applyAlignment="1" applyProtection="1">
      <alignment horizontal="center" vertical="center" wrapText="1"/>
      <protection locked="0"/>
    </xf>
    <xf numFmtId="0" fontId="10" fillId="0" borderId="76" xfId="7" applyFont="1" applyBorder="1" applyAlignment="1" applyProtection="1">
      <alignment horizontal="center" vertical="center" wrapText="1"/>
      <protection locked="0"/>
    </xf>
    <xf numFmtId="0" fontId="10" fillId="0" borderId="58" xfId="7" applyFont="1" applyBorder="1" applyAlignment="1" applyProtection="1">
      <alignment horizontal="center" vertical="center" wrapText="1"/>
      <protection locked="0"/>
    </xf>
    <xf numFmtId="0" fontId="10" fillId="0" borderId="49" xfId="7" applyFont="1" applyBorder="1" applyAlignment="1" applyProtection="1">
      <alignment horizontal="center" vertical="center" wrapText="1"/>
      <protection locked="0"/>
    </xf>
    <xf numFmtId="3" fontId="10" fillId="0" borderId="59" xfId="7" applyNumberFormat="1" applyFont="1" applyBorder="1" applyAlignment="1" applyProtection="1">
      <alignment horizontal="center" vertical="center" wrapText="1"/>
      <protection locked="0"/>
    </xf>
    <xf numFmtId="3" fontId="10" fillId="0" borderId="60" xfId="7" applyNumberFormat="1" applyFont="1" applyBorder="1" applyAlignment="1" applyProtection="1">
      <alignment horizontal="center" vertical="center" wrapText="1"/>
      <protection locked="0"/>
    </xf>
    <xf numFmtId="3" fontId="10" fillId="0" borderId="49" xfId="7" applyNumberFormat="1" applyFont="1" applyBorder="1" applyAlignment="1" applyProtection="1">
      <alignment horizontal="center" vertical="center" wrapText="1"/>
      <protection locked="0"/>
    </xf>
    <xf numFmtId="3" fontId="10" fillId="3" borderId="49" xfId="7" applyNumberFormat="1" applyFont="1" applyFill="1" applyBorder="1" applyAlignment="1" applyProtection="1">
      <alignment horizontal="center" vertical="center" wrapText="1"/>
      <protection locked="0"/>
    </xf>
    <xf numFmtId="3" fontId="10" fillId="3" borderId="50" xfId="7" applyNumberFormat="1" applyFont="1" applyFill="1" applyBorder="1" applyAlignment="1" applyProtection="1">
      <alignment horizontal="center" vertical="center" wrapText="1"/>
      <protection locked="0"/>
    </xf>
    <xf numFmtId="0" fontId="9" fillId="2" borderId="78" xfId="7" applyFont="1" applyFill="1" applyBorder="1" applyAlignment="1">
      <alignment horizontal="center" vertical="center"/>
    </xf>
    <xf numFmtId="0" fontId="6" fillId="0" borderId="84" xfId="7" applyFont="1" applyFill="1" applyBorder="1" applyAlignment="1">
      <alignment horizontal="left"/>
    </xf>
    <xf numFmtId="0" fontId="6" fillId="0" borderId="72" xfId="7" applyFont="1" applyFill="1" applyBorder="1" applyAlignment="1">
      <alignment horizontal="left"/>
    </xf>
    <xf numFmtId="3" fontId="10" fillId="0" borderId="85" xfId="7" applyNumberFormat="1" applyFont="1" applyFill="1" applyBorder="1" applyAlignment="1" applyProtection="1">
      <alignment horizontal="center" vertical="center" wrapText="1"/>
      <protection locked="0"/>
    </xf>
    <xf numFmtId="3" fontId="10" fillId="0" borderId="86" xfId="7" applyNumberFormat="1" applyFont="1" applyFill="1" applyBorder="1" applyAlignment="1" applyProtection="1">
      <alignment horizontal="center" vertical="center" wrapText="1"/>
      <protection locked="0"/>
    </xf>
    <xf numFmtId="3" fontId="10" fillId="0" borderId="72" xfId="7" applyNumberFormat="1" applyFont="1" applyFill="1" applyBorder="1" applyAlignment="1" applyProtection="1">
      <alignment horizontal="center" vertical="center" wrapText="1"/>
      <protection locked="0"/>
    </xf>
    <xf numFmtId="0" fontId="6" fillId="0" borderId="84" xfId="7" applyFont="1" applyFill="1" applyBorder="1" applyAlignment="1">
      <alignment horizontal="center"/>
    </xf>
    <xf numFmtId="0" fontId="6" fillId="0" borderId="72" xfId="7" applyFont="1" applyFill="1" applyBorder="1" applyAlignment="1">
      <alignment horizontal="center"/>
    </xf>
    <xf numFmtId="3" fontId="10" fillId="0" borderId="85" xfId="7" applyNumberFormat="1" applyFont="1" applyBorder="1" applyAlignment="1" applyProtection="1">
      <alignment horizontal="center" vertical="center" wrapText="1"/>
      <protection locked="0"/>
    </xf>
    <xf numFmtId="3" fontId="10" fillId="0" borderId="86" xfId="7" applyNumberFormat="1" applyFont="1" applyBorder="1" applyAlignment="1" applyProtection="1">
      <alignment horizontal="center" vertical="center" wrapText="1"/>
      <protection locked="0"/>
    </xf>
    <xf numFmtId="3" fontId="10" fillId="0" borderId="72" xfId="7" applyNumberFormat="1" applyFont="1" applyBorder="1" applyAlignment="1" applyProtection="1">
      <alignment horizontal="center" vertical="center" wrapText="1"/>
      <protection locked="0"/>
    </xf>
    <xf numFmtId="3" fontId="10" fillId="0" borderId="87" xfId="7" applyNumberFormat="1" applyFont="1" applyBorder="1" applyAlignment="1" applyProtection="1">
      <alignment horizontal="center" vertical="center" wrapText="1"/>
      <protection locked="0"/>
    </xf>
    <xf numFmtId="3" fontId="10" fillId="0" borderId="89" xfId="7" applyNumberFormat="1" applyFont="1" applyBorder="1" applyAlignment="1" applyProtection="1">
      <alignment horizontal="center" vertical="center" wrapText="1"/>
      <protection locked="0"/>
    </xf>
    <xf numFmtId="3" fontId="10" fillId="0" borderId="75" xfId="7" applyNumberFormat="1" applyFont="1" applyBorder="1" applyAlignment="1" applyProtection="1">
      <alignment horizontal="center" vertical="center" wrapText="1"/>
      <protection locked="0"/>
    </xf>
    <xf numFmtId="0" fontId="10" fillId="0" borderId="49" xfId="7" applyFont="1" applyFill="1" applyBorder="1" applyAlignment="1" applyProtection="1">
      <alignment horizontal="center" vertical="center" wrapText="1"/>
      <protection hidden="1"/>
    </xf>
    <xf numFmtId="1" fontId="9" fillId="2" borderId="77" xfId="7" applyNumberFormat="1" applyFont="1" applyFill="1" applyBorder="1" applyAlignment="1" applyProtection="1">
      <alignment horizontal="center" vertical="center" wrapText="1"/>
      <protection locked="0"/>
    </xf>
    <xf numFmtId="1" fontId="9" fillId="2" borderId="82" xfId="7" applyNumberFormat="1" applyFont="1" applyFill="1" applyBorder="1" applyAlignment="1" applyProtection="1">
      <alignment horizontal="center" vertical="center" wrapText="1"/>
      <protection locked="0"/>
    </xf>
    <xf numFmtId="0" fontId="10" fillId="0" borderId="84" xfId="7" applyFont="1" applyBorder="1" applyAlignment="1" applyProtection="1">
      <alignment horizontal="center" vertical="center" wrapText="1"/>
      <protection locked="0"/>
    </xf>
    <xf numFmtId="0" fontId="10" fillId="0" borderId="72" xfId="7" applyFont="1" applyBorder="1" applyAlignment="1" applyProtection="1">
      <alignment horizontal="center" vertical="center" wrapText="1"/>
      <protection locked="0"/>
    </xf>
    <xf numFmtId="0" fontId="10" fillId="0" borderId="72" xfId="7" applyFont="1" applyFill="1" applyBorder="1" applyAlignment="1" applyProtection="1">
      <alignment horizontal="center" vertical="center" wrapText="1"/>
      <protection hidden="1"/>
    </xf>
    <xf numFmtId="3" fontId="10" fillId="3" borderId="72" xfId="7" applyNumberFormat="1" applyFont="1" applyFill="1" applyBorder="1" applyAlignment="1" applyProtection="1">
      <alignment horizontal="center" vertical="center" wrapText="1"/>
      <protection locked="0"/>
    </xf>
    <xf numFmtId="3" fontId="10" fillId="3" borderId="66" xfId="7" applyNumberFormat="1" applyFont="1" applyFill="1" applyBorder="1" applyAlignment="1" applyProtection="1">
      <alignment horizontal="center" vertical="center" wrapText="1"/>
      <protection locked="0"/>
    </xf>
    <xf numFmtId="0" fontId="7" fillId="2" borderId="81" xfId="7" applyFont="1" applyFill="1" applyBorder="1" applyAlignment="1" applyProtection="1">
      <alignment horizontal="left" vertical="center" wrapText="1"/>
      <protection locked="0"/>
    </xf>
    <xf numFmtId="0" fontId="7" fillId="2" borderId="77" xfId="7" applyFont="1" applyFill="1" applyBorder="1" applyAlignment="1" applyProtection="1">
      <alignment horizontal="left" vertical="center" wrapText="1"/>
      <protection locked="0"/>
    </xf>
    <xf numFmtId="0" fontId="9" fillId="2" borderId="96" xfId="7" applyFont="1" applyFill="1" applyBorder="1" applyAlignment="1">
      <alignment horizontal="center" vertical="center"/>
    </xf>
    <xf numFmtId="0" fontId="10" fillId="0" borderId="75" xfId="7" applyFont="1" applyFill="1" applyBorder="1" applyAlignment="1" applyProtection="1">
      <alignment horizontal="center" vertical="center" wrapText="1"/>
      <protection hidden="1"/>
    </xf>
    <xf numFmtId="3" fontId="10" fillId="3" borderId="75" xfId="7" applyNumberFormat="1" applyFont="1" applyFill="1" applyBorder="1" applyAlignment="1" applyProtection="1">
      <alignment horizontal="center" vertical="center" wrapText="1"/>
      <protection locked="0"/>
    </xf>
    <xf numFmtId="3" fontId="10" fillId="3" borderId="76" xfId="7" applyNumberFormat="1" applyFont="1" applyFill="1" applyBorder="1" applyAlignment="1" applyProtection="1">
      <alignment horizontal="center" vertical="center" wrapText="1"/>
      <protection locked="0"/>
    </xf>
    <xf numFmtId="0" fontId="7" fillId="2" borderId="5" xfId="7" applyFont="1" applyFill="1" applyBorder="1" applyAlignment="1">
      <alignment horizontal="center" vertical="center"/>
    </xf>
    <xf numFmtId="0" fontId="7" fillId="2" borderId="90" xfId="7" applyFont="1" applyFill="1" applyBorder="1" applyAlignment="1">
      <alignment horizontal="center" vertical="center"/>
    </xf>
    <xf numFmtId="0" fontId="7" fillId="2" borderId="4" xfId="7" applyFont="1" applyFill="1" applyBorder="1" applyAlignment="1">
      <alignment horizontal="center" vertical="center"/>
    </xf>
    <xf numFmtId="0" fontId="9" fillId="2" borderId="91" xfId="7" applyFont="1" applyFill="1" applyBorder="1" applyAlignment="1">
      <alignment horizontal="center" vertical="center"/>
    </xf>
    <xf numFmtId="0" fontId="9" fillId="2" borderId="92" xfId="7" applyFont="1" applyFill="1" applyBorder="1" applyAlignment="1">
      <alignment horizontal="center" vertical="center"/>
    </xf>
    <xf numFmtId="0" fontId="7" fillId="3" borderId="93" xfId="7" applyFont="1" applyFill="1" applyBorder="1" applyAlignment="1">
      <alignment horizontal="center"/>
    </xf>
    <xf numFmtId="0" fontId="7" fillId="3" borderId="94" xfId="7" applyFont="1" applyFill="1" applyBorder="1" applyAlignment="1">
      <alignment horizontal="center"/>
    </xf>
    <xf numFmtId="0" fontId="7" fillId="3" borderId="95" xfId="7" applyFont="1" applyFill="1" applyBorder="1" applyAlignment="1">
      <alignment horizontal="center"/>
    </xf>
    <xf numFmtId="17" fontId="10" fillId="0" borderId="49" xfId="7" applyNumberFormat="1" applyFont="1" applyFill="1" applyBorder="1" applyAlignment="1" applyProtection="1">
      <alignment horizontal="center" vertical="center" wrapText="1"/>
      <protection hidden="1"/>
    </xf>
    <xf numFmtId="0" fontId="6" fillId="0" borderId="58" xfId="7" applyFont="1" applyFill="1" applyBorder="1" applyAlignment="1">
      <alignment horizontal="center"/>
    </xf>
    <xf numFmtId="0" fontId="6" fillId="0" borderId="49" xfId="7" applyFont="1" applyFill="1" applyBorder="1" applyAlignment="1">
      <alignment horizontal="center"/>
    </xf>
    <xf numFmtId="0" fontId="6" fillId="0" borderId="64" xfId="7" applyFont="1" applyFill="1" applyBorder="1" applyAlignment="1">
      <alignment horizontal="center"/>
    </xf>
    <xf numFmtId="0" fontId="6" fillId="0" borderId="62" xfId="7" applyFont="1" applyFill="1" applyBorder="1" applyAlignment="1">
      <alignment horizontal="center"/>
    </xf>
    <xf numFmtId="3" fontId="10" fillId="3" borderId="62" xfId="7" applyNumberFormat="1" applyFont="1" applyFill="1" applyBorder="1" applyAlignment="1" applyProtection="1">
      <alignment horizontal="center" vertical="center" wrapText="1"/>
      <protection locked="0"/>
    </xf>
    <xf numFmtId="3" fontId="10" fillId="3" borderId="63" xfId="7" applyNumberFormat="1" applyFont="1" applyFill="1" applyBorder="1" applyAlignment="1" applyProtection="1">
      <alignment horizontal="center" vertical="center" wrapText="1"/>
      <protection locked="0"/>
    </xf>
    <xf numFmtId="0" fontId="7" fillId="2" borderId="58" xfId="7" applyFont="1" applyFill="1" applyBorder="1" applyAlignment="1" applyProtection="1">
      <alignment horizontal="left" vertical="center" wrapText="1"/>
      <protection locked="0"/>
    </xf>
    <xf numFmtId="0" fontId="7" fillId="2" borderId="49" xfId="7" applyFont="1" applyFill="1" applyBorder="1" applyAlignment="1" applyProtection="1">
      <alignment horizontal="left" vertical="center" wrapText="1"/>
      <protection locked="0"/>
    </xf>
    <xf numFmtId="0" fontId="7" fillId="2" borderId="50" xfId="7" applyFont="1" applyFill="1" applyBorder="1" applyAlignment="1" applyProtection="1">
      <alignment horizontal="left" vertical="center" wrapText="1"/>
      <protection locked="0"/>
    </xf>
    <xf numFmtId="0" fontId="6" fillId="0" borderId="48" xfId="7" applyFont="1" applyFill="1" applyBorder="1" applyAlignment="1">
      <alignment horizontal="center"/>
    </xf>
    <xf numFmtId="0" fontId="6" fillId="0" borderId="9" xfId="7" applyFont="1" applyFill="1" applyBorder="1" applyAlignment="1">
      <alignment horizontal="center"/>
    </xf>
    <xf numFmtId="0" fontId="6" fillId="0" borderId="60" xfId="7" applyFont="1" applyFill="1" applyBorder="1" applyAlignment="1">
      <alignment horizontal="center"/>
    </xf>
    <xf numFmtId="0" fontId="6" fillId="0" borderId="68" xfId="7" applyFont="1" applyFill="1" applyBorder="1" applyAlignment="1">
      <alignment horizontal="center"/>
    </xf>
    <xf numFmtId="0" fontId="6" fillId="0" borderId="8" xfId="7" applyFont="1" applyFill="1" applyBorder="1" applyAlignment="1">
      <alignment horizontal="center"/>
    </xf>
    <xf numFmtId="0" fontId="6" fillId="0" borderId="65" xfId="7" applyFont="1" applyFill="1" applyBorder="1" applyAlignment="1">
      <alignment horizontal="center"/>
    </xf>
    <xf numFmtId="0" fontId="6" fillId="0" borderId="50" xfId="7" applyFont="1" applyFill="1" applyBorder="1" applyAlignment="1">
      <alignment horizontal="center"/>
    </xf>
    <xf numFmtId="1" fontId="9" fillId="2" borderId="96" xfId="7" applyNumberFormat="1" applyFont="1" applyFill="1" applyBorder="1" applyAlignment="1" applyProtection="1">
      <alignment horizontal="center" vertical="center" wrapText="1"/>
      <protection locked="0"/>
    </xf>
    <xf numFmtId="0" fontId="6" fillId="0" borderId="59" xfId="7" applyFont="1" applyFill="1" applyBorder="1" applyAlignment="1">
      <alignment horizontal="center"/>
    </xf>
    <xf numFmtId="0" fontId="6" fillId="0" borderId="98" xfId="7" applyFont="1" applyFill="1" applyBorder="1" applyAlignment="1">
      <alignment horizontal="center"/>
    </xf>
    <xf numFmtId="0" fontId="6" fillId="0" borderId="85" xfId="7" applyFont="1" applyFill="1" applyBorder="1" applyAlignment="1">
      <alignment horizontal="center"/>
    </xf>
    <xf numFmtId="0" fontId="6" fillId="0" borderId="97" xfId="7" applyFont="1" applyFill="1" applyBorder="1" applyAlignment="1">
      <alignment horizontal="center"/>
    </xf>
    <xf numFmtId="0" fontId="6" fillId="0" borderId="75" xfId="7" applyFont="1" applyFill="1" applyBorder="1" applyAlignment="1">
      <alignment horizontal="center"/>
    </xf>
    <xf numFmtId="0" fontId="6" fillId="0" borderId="87" xfId="7" applyFont="1" applyFill="1" applyBorder="1" applyAlignment="1">
      <alignment horizontal="center"/>
    </xf>
    <xf numFmtId="0" fontId="6" fillId="0" borderId="88" xfId="7" applyFont="1" applyFill="1" applyBorder="1" applyAlignment="1">
      <alignment horizontal="center"/>
    </xf>
    <xf numFmtId="4" fontId="6" fillId="10" borderId="90" xfId="7" applyNumberFormat="1" applyFont="1" applyFill="1" applyBorder="1" applyAlignment="1">
      <alignment horizontal="center"/>
    </xf>
    <xf numFmtId="0" fontId="6" fillId="10" borderId="99" xfId="7" applyFont="1" applyFill="1" applyBorder="1" applyAlignment="1">
      <alignment horizontal="center"/>
    </xf>
    <xf numFmtId="0" fontId="6" fillId="0" borderId="0" xfId="7" applyFont="1" applyAlignment="1">
      <alignment horizontal="center"/>
    </xf>
    <xf numFmtId="0" fontId="6" fillId="0" borderId="61" xfId="7" applyFont="1" applyFill="1" applyBorder="1" applyAlignment="1">
      <alignment horizontal="center"/>
    </xf>
    <xf numFmtId="0" fontId="6" fillId="0" borderId="10" xfId="7" applyFont="1" applyFill="1" applyBorder="1" applyAlignment="1">
      <alignment horizontal="center"/>
    </xf>
    <xf numFmtId="0" fontId="6" fillId="0" borderId="70" xfId="7" applyFont="1" applyFill="1" applyBorder="1" applyAlignment="1">
      <alignment horizontal="center"/>
    </xf>
    <xf numFmtId="0" fontId="6" fillId="0" borderId="71" xfId="7" applyFont="1" applyFill="1" applyBorder="1" applyAlignment="1">
      <alignment horizontal="center"/>
    </xf>
    <xf numFmtId="0" fontId="6" fillId="0" borderId="34" xfId="7" applyFont="1" applyBorder="1" applyAlignment="1">
      <alignment horizontal="center"/>
    </xf>
    <xf numFmtId="0" fontId="6" fillId="0" borderId="32" xfId="7" applyFont="1" applyBorder="1" applyAlignment="1">
      <alignment horizontal="center"/>
    </xf>
    <xf numFmtId="10" fontId="16" fillId="3" borderId="15" xfId="7" applyNumberFormat="1" applyFont="1" applyFill="1" applyBorder="1" applyAlignment="1" applyProtection="1">
      <alignment horizontal="center" vertical="center"/>
    </xf>
    <xf numFmtId="10" fontId="16" fillId="3" borderId="17" xfId="7" applyNumberFormat="1" applyFont="1" applyFill="1" applyBorder="1" applyAlignment="1" applyProtection="1">
      <alignment horizontal="center" vertical="center"/>
    </xf>
    <xf numFmtId="0" fontId="7" fillId="3" borderId="111" xfId="7" applyFont="1" applyFill="1" applyBorder="1" applyAlignment="1">
      <alignment horizontal="left"/>
    </xf>
    <xf numFmtId="0" fontId="7" fillId="3" borderId="108" xfId="7" applyFont="1" applyFill="1" applyBorder="1" applyAlignment="1">
      <alignment horizontal="left"/>
    </xf>
    <xf numFmtId="0" fontId="7" fillId="0" borderId="100" xfId="7" applyFont="1" applyBorder="1" applyAlignment="1">
      <alignment horizontal="center" vertical="center" wrapText="1"/>
    </xf>
    <xf numFmtId="0" fontId="7" fillId="0" borderId="0" xfId="7" applyFont="1" applyBorder="1" applyAlignment="1">
      <alignment horizontal="center" vertical="center" wrapText="1"/>
    </xf>
    <xf numFmtId="0" fontId="7" fillId="3" borderId="7" xfId="7" applyFont="1" applyFill="1" applyBorder="1" applyAlignment="1">
      <alignment horizontal="left"/>
    </xf>
    <xf numFmtId="0" fontId="7" fillId="3" borderId="1" xfId="7" applyFont="1" applyFill="1" applyBorder="1" applyAlignment="1">
      <alignment horizontal="left"/>
    </xf>
    <xf numFmtId="0" fontId="9" fillId="2" borderId="15" xfId="7" applyFont="1" applyFill="1" applyBorder="1" applyAlignment="1">
      <alignment horizontal="center" vertical="center"/>
    </xf>
    <xf numFmtId="0" fontId="9" fillId="2" borderId="16" xfId="7" applyFont="1" applyFill="1" applyBorder="1" applyAlignment="1">
      <alignment horizontal="center" vertical="center"/>
    </xf>
    <xf numFmtId="168" fontId="15" fillId="0" borderId="15" xfId="7" applyNumberFormat="1" applyFont="1" applyFill="1" applyBorder="1" applyAlignment="1" applyProtection="1">
      <alignment horizontal="center" vertical="center"/>
    </xf>
    <xf numFmtId="168" fontId="15" fillId="0" borderId="16" xfId="7" applyNumberFormat="1" applyFont="1" applyFill="1" applyBorder="1" applyAlignment="1" applyProtection="1">
      <alignment horizontal="center" vertical="center"/>
    </xf>
    <xf numFmtId="10" fontId="16" fillId="3" borderId="16" xfId="7" applyNumberFormat="1" applyFont="1" applyFill="1" applyBorder="1" applyAlignment="1" applyProtection="1">
      <alignment horizontal="center" vertical="center"/>
    </xf>
    <xf numFmtId="10" fontId="16" fillId="3" borderId="79" xfId="7" applyNumberFormat="1" applyFont="1" applyFill="1" applyBorder="1" applyAlignment="1" applyProtection="1">
      <alignment horizontal="center" vertical="center"/>
    </xf>
    <xf numFmtId="10" fontId="16" fillId="3" borderId="80" xfId="7" applyNumberFormat="1" applyFont="1" applyFill="1" applyBorder="1" applyAlignment="1" applyProtection="1">
      <alignment horizontal="center" vertical="center"/>
    </xf>
    <xf numFmtId="10" fontId="16" fillId="3" borderId="100" xfId="7" applyNumberFormat="1" applyFont="1" applyFill="1" applyBorder="1" applyAlignment="1" applyProtection="1">
      <alignment horizontal="center" vertical="center"/>
    </xf>
    <xf numFmtId="10" fontId="16" fillId="3" borderId="103" xfId="7" applyNumberFormat="1" applyFont="1" applyFill="1" applyBorder="1" applyAlignment="1" applyProtection="1">
      <alignment horizontal="center" vertical="center"/>
    </xf>
    <xf numFmtId="10" fontId="16" fillId="3" borderId="101" xfId="7" applyNumberFormat="1" applyFont="1" applyFill="1" applyBorder="1" applyAlignment="1" applyProtection="1">
      <alignment horizontal="center" vertical="center"/>
    </xf>
    <xf numFmtId="10" fontId="16" fillId="3" borderId="104" xfId="7" applyNumberFormat="1" applyFont="1" applyFill="1" applyBorder="1" applyAlignment="1" applyProtection="1">
      <alignment horizontal="center" vertical="center"/>
    </xf>
    <xf numFmtId="168" fontId="9" fillId="15" borderId="17" xfId="7" applyNumberFormat="1" applyFont="1" applyFill="1" applyBorder="1" applyAlignment="1" applyProtection="1">
      <alignment horizontal="center" vertical="center"/>
      <protection locked="0"/>
    </xf>
    <xf numFmtId="168" fontId="9" fillId="15" borderId="18" xfId="7" applyNumberFormat="1" applyFont="1" applyFill="1" applyBorder="1" applyAlignment="1" applyProtection="1">
      <alignment horizontal="center" vertical="center"/>
      <protection locked="0"/>
    </xf>
    <xf numFmtId="0" fontId="9" fillId="2" borderId="107" xfId="7" applyFont="1" applyFill="1" applyBorder="1" applyAlignment="1">
      <alignment horizontal="center" vertical="center"/>
    </xf>
    <xf numFmtId="0" fontId="9" fillId="2" borderId="109" xfId="7" applyFont="1" applyFill="1" applyBorder="1" applyAlignment="1">
      <alignment horizontal="center" vertical="center"/>
    </xf>
    <xf numFmtId="168" fontId="9" fillId="15" borderId="15" xfId="7" applyNumberFormat="1" applyFont="1" applyFill="1" applyBorder="1" applyAlignment="1" applyProtection="1">
      <alignment horizontal="center" vertical="center"/>
      <protection locked="0"/>
    </xf>
    <xf numFmtId="168" fontId="9" fillId="15" borderId="16" xfId="7" applyNumberFormat="1" applyFont="1" applyFill="1" applyBorder="1" applyAlignment="1" applyProtection="1">
      <alignment horizontal="center" vertical="center"/>
      <protection locked="0"/>
    </xf>
    <xf numFmtId="0" fontId="11" fillId="2" borderId="31" xfId="7" applyFont="1" applyFill="1" applyBorder="1" applyAlignment="1" applyProtection="1">
      <alignment horizontal="left" vertical="center"/>
      <protection hidden="1"/>
    </xf>
    <xf numFmtId="0" fontId="11" fillId="2" borderId="17" xfId="7" applyFont="1" applyFill="1" applyBorder="1" applyAlignment="1" applyProtection="1">
      <alignment horizontal="left" vertical="center"/>
      <protection hidden="1"/>
    </xf>
    <xf numFmtId="0" fontId="7" fillId="2" borderId="21" xfId="7" applyFont="1" applyFill="1" applyBorder="1" applyAlignment="1" applyProtection="1">
      <alignment horizontal="center" vertical="center"/>
      <protection hidden="1"/>
    </xf>
    <xf numFmtId="0" fontId="7" fillId="2" borderId="15" xfId="7" applyFont="1" applyFill="1" applyBorder="1" applyAlignment="1" applyProtection="1">
      <alignment horizontal="center" vertical="center"/>
      <protection hidden="1"/>
    </xf>
    <xf numFmtId="0" fontId="6" fillId="2" borderId="21" xfId="7" applyFont="1" applyFill="1" applyBorder="1" applyAlignment="1" applyProtection="1">
      <alignment horizontal="center" vertical="center"/>
      <protection hidden="1"/>
    </xf>
    <xf numFmtId="0" fontId="6" fillId="2" borderId="15" xfId="7" applyFont="1" applyFill="1" applyBorder="1" applyAlignment="1" applyProtection="1">
      <alignment horizontal="center" vertical="center"/>
      <protection hidden="1"/>
    </xf>
    <xf numFmtId="0" fontId="14" fillId="2" borderId="110" xfId="7" applyFont="1" applyFill="1" applyBorder="1" applyAlignment="1" applyProtection="1">
      <alignment horizontal="center" vertical="center"/>
      <protection hidden="1"/>
    </xf>
    <xf numFmtId="0" fontId="14" fillId="2" borderId="107" xfId="7" applyFont="1" applyFill="1" applyBorder="1" applyAlignment="1" applyProtection="1">
      <alignment horizontal="center" vertical="center"/>
      <protection hidden="1"/>
    </xf>
    <xf numFmtId="0" fontId="9" fillId="2" borderId="21" xfId="7" applyFont="1" applyFill="1" applyBorder="1" applyAlignment="1" applyProtection="1">
      <alignment horizontal="center" vertical="center"/>
      <protection hidden="1"/>
    </xf>
    <xf numFmtId="0" fontId="9" fillId="2" borderId="15" xfId="7" applyFont="1" applyFill="1" applyBorder="1" applyAlignment="1" applyProtection="1">
      <alignment horizontal="center" vertical="center"/>
      <protection hidden="1"/>
    </xf>
    <xf numFmtId="0" fontId="14" fillId="2" borderId="15" xfId="7" applyFont="1" applyFill="1" applyBorder="1" applyAlignment="1" applyProtection="1">
      <alignment horizontal="center" vertical="center"/>
      <protection hidden="1"/>
    </xf>
    <xf numFmtId="0" fontId="10" fillId="0" borderId="21" xfId="7" applyFont="1" applyFill="1" applyBorder="1" applyAlignment="1" applyProtection="1">
      <alignment horizontal="left" vertical="center" wrapText="1"/>
      <protection hidden="1"/>
    </xf>
    <xf numFmtId="0" fontId="10" fillId="0" borderId="15" xfId="7" applyFont="1" applyFill="1" applyBorder="1" applyAlignment="1" applyProtection="1">
      <alignment horizontal="left" vertical="center" wrapText="1"/>
      <protection hidden="1"/>
    </xf>
    <xf numFmtId="0" fontId="10" fillId="0" borderId="21" xfId="7" applyFont="1" applyFill="1" applyBorder="1" applyAlignment="1" applyProtection="1">
      <alignment horizontal="left" vertical="center"/>
      <protection hidden="1"/>
    </xf>
    <xf numFmtId="0" fontId="10" fillId="0" borderId="15" xfId="7" applyFont="1" applyFill="1" applyBorder="1" applyAlignment="1" applyProtection="1">
      <alignment horizontal="left" vertical="center"/>
      <protection hidden="1"/>
    </xf>
    <xf numFmtId="0" fontId="7" fillId="2" borderId="21" xfId="7" applyFont="1" applyFill="1" applyBorder="1" applyAlignment="1">
      <alignment horizontal="center"/>
    </xf>
    <xf numFmtId="0" fontId="7" fillId="2" borderId="15" xfId="7" applyFont="1" applyFill="1" applyBorder="1" applyAlignment="1">
      <alignment horizontal="center"/>
    </xf>
    <xf numFmtId="0" fontId="11" fillId="2" borderId="21" xfId="7" applyFont="1" applyFill="1" applyBorder="1" applyAlignment="1" applyProtection="1">
      <alignment horizontal="left" vertical="center"/>
      <protection hidden="1"/>
    </xf>
    <xf numFmtId="0" fontId="11" fillId="2" borderId="15" xfId="7" applyFont="1" applyFill="1" applyBorder="1" applyAlignment="1" applyProtection="1">
      <alignment horizontal="left" vertical="center"/>
      <protection hidden="1"/>
    </xf>
    <xf numFmtId="0" fontId="11" fillId="0" borderId="21" xfId="7" applyFont="1" applyBorder="1" applyAlignment="1" applyProtection="1">
      <alignment horizontal="center" vertical="center"/>
      <protection hidden="1"/>
    </xf>
    <xf numFmtId="0" fontId="11" fillId="0" borderId="15" xfId="7" applyFont="1" applyBorder="1" applyAlignment="1" applyProtection="1">
      <alignment horizontal="center" vertical="center"/>
      <protection hidden="1"/>
    </xf>
    <xf numFmtId="0" fontId="17" fillId="0" borderId="21" xfId="7" applyFont="1" applyBorder="1" applyAlignment="1" applyProtection="1">
      <alignment horizontal="center" vertical="center"/>
      <protection hidden="1"/>
    </xf>
    <xf numFmtId="0" fontId="6" fillId="0" borderId="15" xfId="7" applyFont="1" applyBorder="1" applyAlignment="1" applyProtection="1">
      <alignment horizontal="center" vertical="center"/>
      <protection hidden="1"/>
    </xf>
    <xf numFmtId="0" fontId="6" fillId="0" borderId="21" xfId="7" applyFont="1" applyBorder="1" applyAlignment="1" applyProtection="1">
      <alignment horizontal="center" vertical="center"/>
      <protection hidden="1"/>
    </xf>
    <xf numFmtId="0" fontId="10" fillId="0" borderId="31" xfId="7" applyFont="1" applyFill="1" applyBorder="1" applyAlignment="1" applyProtection="1">
      <alignment horizontal="left" vertical="center" wrapText="1"/>
      <protection hidden="1"/>
    </xf>
    <xf numFmtId="0" fontId="10" fillId="0" borderId="17" xfId="7" applyFont="1" applyFill="1" applyBorder="1" applyAlignment="1" applyProtection="1">
      <alignment horizontal="left" vertical="center" wrapText="1"/>
      <protection hidden="1"/>
    </xf>
    <xf numFmtId="0" fontId="15" fillId="0" borderId="79" xfId="7" applyNumberFormat="1" applyFont="1" applyFill="1" applyBorder="1" applyAlignment="1" applyProtection="1">
      <alignment horizontal="center" vertical="center"/>
    </xf>
    <xf numFmtId="168" fontId="15" fillId="0" borderId="43" xfId="7" applyNumberFormat="1" applyFont="1" applyFill="1" applyBorder="1" applyAlignment="1" applyProtection="1">
      <alignment horizontal="center" vertical="center"/>
    </xf>
    <xf numFmtId="168" fontId="15" fillId="0" borderId="100" xfId="7" applyNumberFormat="1" applyFont="1" applyFill="1" applyBorder="1" applyAlignment="1" applyProtection="1">
      <alignment horizontal="center" vertical="center"/>
    </xf>
    <xf numFmtId="168" fontId="15" fillId="0" borderId="20" xfId="7" applyNumberFormat="1" applyFont="1" applyFill="1" applyBorder="1" applyAlignment="1" applyProtection="1">
      <alignment horizontal="center" vertical="center"/>
    </xf>
    <xf numFmtId="168" fontId="15" fillId="0" borderId="101" xfId="7" applyNumberFormat="1" applyFont="1" applyFill="1" applyBorder="1" applyAlignment="1" applyProtection="1">
      <alignment horizontal="center" vertical="center"/>
    </xf>
    <xf numFmtId="168" fontId="15" fillId="0" borderId="102" xfId="7" applyNumberFormat="1" applyFont="1" applyFill="1" applyBorder="1" applyAlignment="1" applyProtection="1">
      <alignment horizontal="center" vertical="center"/>
    </xf>
    <xf numFmtId="168" fontId="15" fillId="0" borderId="79" xfId="7" applyNumberFormat="1" applyFont="1" applyFill="1" applyBorder="1" applyAlignment="1" applyProtection="1">
      <alignment horizontal="center" vertical="center"/>
    </xf>
    <xf numFmtId="0" fontId="5" fillId="0" borderId="0" xfId="7" applyAlignment="1"/>
    <xf numFmtId="0" fontId="10" fillId="0" borderId="21" xfId="7" applyFont="1" applyBorder="1" applyAlignment="1" applyProtection="1">
      <alignment horizontal="center" vertical="center"/>
      <protection hidden="1"/>
    </xf>
    <xf numFmtId="0" fontId="6" fillId="0" borderId="31" xfId="7" applyFont="1" applyBorder="1" applyAlignment="1" applyProtection="1">
      <alignment horizontal="center" vertical="center"/>
      <protection hidden="1"/>
    </xf>
    <xf numFmtId="0" fontId="6" fillId="0" borderId="17" xfId="7" applyFont="1" applyBorder="1" applyAlignment="1" applyProtection="1">
      <alignment horizontal="center" vertical="center"/>
      <protection hidden="1"/>
    </xf>
    <xf numFmtId="0" fontId="23" fillId="0" borderId="52" xfId="0" applyFont="1" applyBorder="1" applyAlignment="1">
      <alignment horizontal="center" vertical="center"/>
    </xf>
    <xf numFmtId="0" fontId="23" fillId="0" borderId="105" xfId="0" applyFont="1"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vertical="center" wrapText="1"/>
    </xf>
    <xf numFmtId="0" fontId="0" fillId="0" borderId="15" xfId="0" applyBorder="1" applyAlignment="1">
      <alignment horizontal="left" vertical="center" wrapText="1"/>
    </xf>
    <xf numFmtId="0" fontId="0" fillId="0" borderId="13"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110" xfId="0" applyBorder="1" applyAlignment="1">
      <alignment horizontal="center" vertical="center"/>
    </xf>
    <xf numFmtId="0" fontId="0" fillId="0" borderId="107" xfId="0" applyBorder="1" applyAlignment="1">
      <alignment horizontal="center" vertical="center" wrapText="1"/>
    </xf>
    <xf numFmtId="0" fontId="0" fillId="0" borderId="17" xfId="0" applyBorder="1" applyAlignment="1">
      <alignment vertical="center" wrapText="1"/>
    </xf>
    <xf numFmtId="0" fontId="0" fillId="0" borderId="17" xfId="0" applyBorder="1" applyAlignment="1">
      <alignment horizontal="left" vertical="center" wrapText="1"/>
    </xf>
    <xf numFmtId="0" fontId="0" fillId="0" borderId="15" xfId="0" applyBorder="1" applyAlignment="1">
      <alignment horizontal="left" wrapText="1"/>
    </xf>
    <xf numFmtId="0" fontId="0" fillId="0" borderId="107" xfId="0" applyBorder="1" applyAlignment="1">
      <alignment horizontal="center" vertical="center"/>
    </xf>
    <xf numFmtId="0" fontId="0" fillId="0" borderId="107" xfId="0" applyBorder="1" applyAlignment="1">
      <alignment horizontal="left" vertical="center" wrapText="1"/>
    </xf>
    <xf numFmtId="0" fontId="0" fillId="0" borderId="15" xfId="0" applyBorder="1" applyAlignment="1">
      <alignment vertical="center"/>
    </xf>
    <xf numFmtId="0" fontId="10" fillId="0" borderId="25" xfId="8" applyFont="1" applyBorder="1" applyAlignment="1" applyProtection="1">
      <alignment vertical="center" wrapText="1"/>
      <protection locked="0"/>
    </xf>
    <xf numFmtId="0" fontId="10" fillId="0" borderId="1" xfId="8" applyFont="1" applyBorder="1" applyAlignment="1" applyProtection="1">
      <alignment vertical="center" wrapText="1"/>
      <protection locked="0"/>
    </xf>
    <xf numFmtId="0" fontId="10" fillId="0" borderId="2" xfId="8" applyFont="1" applyBorder="1" applyAlignment="1" applyProtection="1">
      <alignment vertical="center" wrapText="1"/>
      <protection locked="0"/>
    </xf>
    <xf numFmtId="0" fontId="10" fillId="0" borderId="25" xfId="8" applyFont="1" applyFill="1" applyBorder="1" applyAlignment="1" applyProtection="1">
      <alignment vertical="center" wrapText="1"/>
      <protection locked="0"/>
    </xf>
    <xf numFmtId="0" fontId="10" fillId="0" borderId="1" xfId="8" applyFont="1" applyFill="1" applyBorder="1" applyAlignment="1" applyProtection="1">
      <alignment vertical="center" wrapText="1"/>
      <protection locked="0"/>
    </xf>
    <xf numFmtId="0" fontId="10" fillId="0" borderId="2" xfId="8" applyFont="1" applyFill="1" applyBorder="1" applyAlignment="1" applyProtection="1">
      <alignment vertical="center" wrapText="1"/>
      <protection locked="0"/>
    </xf>
    <xf numFmtId="0" fontId="7" fillId="2" borderId="25" xfId="8" applyFont="1" applyFill="1" applyBorder="1" applyAlignment="1" applyProtection="1">
      <alignment horizontal="center" vertical="center" wrapText="1"/>
    </xf>
    <xf numFmtId="0" fontId="7" fillId="2" borderId="2" xfId="8" applyFont="1" applyFill="1" applyBorder="1" applyAlignment="1" applyProtection="1">
      <alignment horizontal="center" vertical="center" wrapText="1"/>
    </xf>
    <xf numFmtId="0" fontId="7" fillId="0" borderId="25" xfId="8" applyFont="1" applyBorder="1" applyAlignment="1" applyProtection="1">
      <alignment horizontal="center" vertical="center" wrapText="1"/>
      <protection locked="0"/>
    </xf>
    <xf numFmtId="0" fontId="6" fillId="0" borderId="1" xfId="8" applyBorder="1" applyAlignment="1" applyProtection="1">
      <alignment horizontal="center" vertical="center" wrapText="1"/>
      <protection locked="0"/>
    </xf>
    <xf numFmtId="0" fontId="6" fillId="0" borderId="2" xfId="8" applyBorder="1" applyAlignment="1" applyProtection="1">
      <alignment horizontal="center" vertical="center" wrapText="1"/>
      <protection locked="0"/>
    </xf>
    <xf numFmtId="0" fontId="9" fillId="0" borderId="15" xfId="8" applyFont="1" applyFill="1" applyBorder="1" applyAlignment="1" applyProtection="1">
      <alignment horizontal="center" vertical="center"/>
      <protection locked="0"/>
    </xf>
    <xf numFmtId="0" fontId="9" fillId="0" borderId="15" xfId="8" applyFont="1" applyBorder="1" applyAlignment="1" applyProtection="1">
      <alignment horizontal="center" vertical="center"/>
      <protection locked="0"/>
    </xf>
    <xf numFmtId="0" fontId="20" fillId="0" borderId="12" xfId="8" applyFont="1" applyBorder="1" applyAlignment="1" applyProtection="1">
      <alignment horizontal="center" vertical="center"/>
    </xf>
    <xf numFmtId="0" fontId="10" fillId="2" borderId="25" xfId="8" applyFont="1" applyFill="1" applyBorder="1" applyAlignment="1" applyProtection="1">
      <alignment horizontal="center" vertical="center"/>
    </xf>
    <xf numFmtId="0" fontId="10" fillId="2" borderId="1" xfId="8" applyFont="1" applyFill="1" applyBorder="1" applyAlignment="1" applyProtection="1">
      <alignment horizontal="center" vertical="center"/>
    </xf>
    <xf numFmtId="0" fontId="10" fillId="2" borderId="2" xfId="8" applyFont="1" applyFill="1" applyBorder="1" applyAlignment="1" applyProtection="1">
      <alignment horizontal="center" vertical="center"/>
    </xf>
    <xf numFmtId="0" fontId="10" fillId="0" borderId="25" xfId="8" applyFont="1" applyFill="1" applyBorder="1" applyAlignment="1" applyProtection="1">
      <alignment horizontal="center" vertical="center" wrapText="1"/>
    </xf>
    <xf numFmtId="0" fontId="10" fillId="0" borderId="1" xfId="8" applyFont="1" applyFill="1" applyBorder="1" applyAlignment="1" applyProtection="1">
      <alignment horizontal="center" vertical="center" wrapText="1"/>
    </xf>
    <xf numFmtId="0" fontId="10" fillId="0" borderId="2" xfId="8" applyFont="1" applyFill="1" applyBorder="1" applyAlignment="1" applyProtection="1">
      <alignment horizontal="center" vertical="center" wrapText="1"/>
    </xf>
    <xf numFmtId="0" fontId="11" fillId="13" borderId="106" xfId="8" applyFont="1" applyFill="1" applyBorder="1" applyAlignment="1" applyProtection="1">
      <alignment horizontal="center" vertical="center" wrapText="1"/>
    </xf>
    <xf numFmtId="0" fontId="10" fillId="12" borderId="25" xfId="8" applyFont="1" applyFill="1" applyBorder="1" applyAlignment="1" applyProtection="1">
      <alignment horizontal="center" vertical="center"/>
      <protection locked="0"/>
    </xf>
    <xf numFmtId="0" fontId="10" fillId="12" borderId="1" xfId="8" applyFont="1" applyFill="1" applyBorder="1" applyAlignment="1" applyProtection="1">
      <alignment horizontal="center" vertical="center"/>
      <protection locked="0"/>
    </xf>
    <xf numFmtId="0" fontId="10" fillId="12" borderId="2" xfId="8" applyFont="1" applyFill="1" applyBorder="1" applyAlignment="1" applyProtection="1">
      <alignment horizontal="center" vertical="center"/>
      <protection locked="0"/>
    </xf>
    <xf numFmtId="0" fontId="10" fillId="0" borderId="1" xfId="8" applyFont="1" applyFill="1" applyBorder="1" applyAlignment="1" applyProtection="1">
      <alignment horizontal="center" vertical="center"/>
    </xf>
    <xf numFmtId="0" fontId="10" fillId="0" borderId="2" xfId="8" applyFont="1" applyFill="1" applyBorder="1" applyAlignment="1" applyProtection="1">
      <alignment horizontal="center" vertical="center"/>
    </xf>
    <xf numFmtId="0" fontId="19" fillId="4" borderId="25" xfId="7" applyFont="1" applyFill="1" applyBorder="1" applyAlignment="1">
      <alignment horizontal="center" vertical="center" wrapText="1"/>
    </xf>
    <xf numFmtId="0" fontId="19" fillId="4" borderId="2" xfId="7" applyFont="1" applyFill="1" applyBorder="1" applyAlignment="1">
      <alignment horizontal="center" vertical="center" wrapText="1"/>
    </xf>
    <xf numFmtId="0" fontId="19" fillId="4" borderId="15" xfId="7" applyFont="1" applyFill="1" applyBorder="1" applyAlignment="1">
      <alignment horizontal="center" vertical="center" wrapText="1"/>
    </xf>
    <xf numFmtId="0" fontId="10" fillId="2" borderId="79" xfId="8" applyFont="1" applyFill="1" applyBorder="1" applyAlignment="1" applyProtection="1">
      <alignment horizontal="center" vertical="center"/>
    </xf>
    <xf numFmtId="0" fontId="10" fillId="2" borderId="42" xfId="8" applyFont="1" applyFill="1" applyBorder="1" applyAlignment="1" applyProtection="1">
      <alignment horizontal="center" vertical="center"/>
    </xf>
    <xf numFmtId="0" fontId="10" fillId="2" borderId="80" xfId="8" applyFont="1" applyFill="1" applyBorder="1" applyAlignment="1" applyProtection="1">
      <alignment horizontal="center" vertical="center"/>
    </xf>
    <xf numFmtId="0" fontId="10" fillId="2" borderId="101" xfId="8" applyFont="1" applyFill="1" applyBorder="1" applyAlignment="1" applyProtection="1">
      <alignment horizontal="center" vertical="center"/>
    </xf>
    <xf numFmtId="0" fontId="10" fillId="2" borderId="108" xfId="8" applyFont="1" applyFill="1" applyBorder="1" applyAlignment="1" applyProtection="1">
      <alignment horizontal="center" vertical="center"/>
    </xf>
    <xf numFmtId="0" fontId="10" fillId="2" borderId="104" xfId="8" applyFont="1" applyFill="1" applyBorder="1" applyAlignment="1" applyProtection="1">
      <alignment horizontal="center" vertical="center"/>
    </xf>
    <xf numFmtId="0" fontId="10" fillId="0" borderId="15" xfId="8" applyFont="1" applyFill="1" applyBorder="1" applyAlignment="1" applyProtection="1">
      <alignment horizontal="center" vertical="center" wrapText="1"/>
      <protection locked="0"/>
    </xf>
    <xf numFmtId="0" fontId="10" fillId="0" borderId="15" xfId="8" applyFont="1" applyFill="1" applyBorder="1" applyAlignment="1" applyProtection="1">
      <alignment horizontal="center" vertical="center"/>
      <protection locked="0"/>
    </xf>
    <xf numFmtId="0" fontId="11" fillId="13" borderId="79" xfId="8" applyFont="1" applyFill="1" applyBorder="1" applyAlignment="1" applyProtection="1">
      <alignment horizontal="center" vertical="center" wrapText="1"/>
    </xf>
    <xf numFmtId="0" fontId="11" fillId="13" borderId="42" xfId="8" applyFont="1" applyFill="1" applyBorder="1" applyAlignment="1" applyProtection="1">
      <alignment horizontal="center" vertical="center" wrapText="1"/>
    </xf>
    <xf numFmtId="0" fontId="19" fillId="13" borderId="42" xfId="7" applyFont="1" applyFill="1" applyBorder="1" applyAlignment="1">
      <alignment horizontal="center" vertical="center" wrapText="1"/>
    </xf>
    <xf numFmtId="0" fontId="19" fillId="13" borderId="80" xfId="7" applyFont="1" applyFill="1" applyBorder="1" applyAlignment="1">
      <alignment horizontal="center" vertical="center" wrapText="1"/>
    </xf>
    <xf numFmtId="0" fontId="19" fillId="13" borderId="101" xfId="7" applyFont="1" applyFill="1" applyBorder="1" applyAlignment="1">
      <alignment horizontal="center" vertical="center" wrapText="1"/>
    </xf>
    <xf numFmtId="0" fontId="19" fillId="13" borderId="108" xfId="7" applyFont="1" applyFill="1" applyBorder="1" applyAlignment="1">
      <alignment horizontal="center" vertical="center" wrapText="1"/>
    </xf>
    <xf numFmtId="0" fontId="19" fillId="13" borderId="104" xfId="7" applyFont="1" applyFill="1" applyBorder="1" applyAlignment="1">
      <alignment horizontal="center" vertical="center" wrapText="1"/>
    </xf>
    <xf numFmtId="0" fontId="10" fillId="12" borderId="79" xfId="8" applyFont="1" applyFill="1" applyBorder="1" applyAlignment="1" applyProtection="1">
      <alignment horizontal="center" vertical="center"/>
      <protection locked="0"/>
    </xf>
    <xf numFmtId="0" fontId="10" fillId="12" borderId="42" xfId="8" applyFont="1" applyFill="1" applyBorder="1" applyAlignment="1" applyProtection="1">
      <alignment horizontal="center" vertical="center"/>
      <protection locked="0"/>
    </xf>
    <xf numFmtId="0" fontId="10" fillId="12" borderId="80" xfId="8" applyFont="1" applyFill="1" applyBorder="1" applyAlignment="1" applyProtection="1">
      <alignment horizontal="center" vertical="center"/>
      <protection locked="0"/>
    </xf>
    <xf numFmtId="0" fontId="10" fillId="12" borderId="101" xfId="8" applyFont="1" applyFill="1" applyBorder="1" applyAlignment="1" applyProtection="1">
      <alignment horizontal="center" vertical="center"/>
      <protection locked="0"/>
    </xf>
    <xf numFmtId="0" fontId="10" fillId="12" borderId="108" xfId="8" applyFont="1" applyFill="1" applyBorder="1" applyAlignment="1" applyProtection="1">
      <alignment horizontal="center" vertical="center"/>
      <protection locked="0"/>
    </xf>
    <xf numFmtId="0" fontId="10" fillId="12" borderId="104" xfId="8" applyFont="1" applyFill="1" applyBorder="1" applyAlignment="1" applyProtection="1">
      <alignment horizontal="center" vertical="center"/>
      <protection locked="0"/>
    </xf>
    <xf numFmtId="0" fontId="10" fillId="0" borderId="42" xfId="8" applyFont="1" applyBorder="1" applyAlignment="1" applyProtection="1">
      <alignment horizontal="center" vertical="center" wrapText="1"/>
      <protection locked="0"/>
    </xf>
    <xf numFmtId="0" fontId="10" fillId="0" borderId="80" xfId="8" applyFont="1" applyBorder="1" applyAlignment="1" applyProtection="1">
      <alignment horizontal="center" vertical="center" wrapText="1"/>
      <protection locked="0"/>
    </xf>
    <xf numFmtId="0" fontId="10" fillId="0" borderId="108" xfId="8" applyFont="1" applyBorder="1" applyAlignment="1" applyProtection="1">
      <alignment horizontal="center" vertical="center" wrapText="1"/>
      <protection locked="0"/>
    </xf>
    <xf numFmtId="0" fontId="10" fillId="0" borderId="104" xfId="8" applyFont="1" applyBorder="1" applyAlignment="1" applyProtection="1">
      <alignment horizontal="center" vertical="center" wrapText="1"/>
      <protection locked="0"/>
    </xf>
    <xf numFmtId="0" fontId="3" fillId="4" borderId="15" xfId="7" applyFont="1" applyFill="1" applyBorder="1" applyAlignment="1">
      <alignment horizontal="center" vertical="center" wrapText="1"/>
    </xf>
    <xf numFmtId="0" fontId="5" fillId="4" borderId="25" xfId="7" applyFill="1" applyBorder="1" applyAlignment="1">
      <alignment horizontal="center" vertical="center" wrapText="1"/>
    </xf>
    <xf numFmtId="0" fontId="5" fillId="4" borderId="2" xfId="7" applyFill="1" applyBorder="1" applyAlignment="1">
      <alignment horizontal="center" vertical="center" wrapText="1"/>
    </xf>
    <xf numFmtId="0" fontId="5" fillId="4" borderId="15" xfId="7" applyFill="1" applyBorder="1" applyAlignment="1">
      <alignment horizontal="center" vertical="center" wrapText="1"/>
    </xf>
    <xf numFmtId="0" fontId="7" fillId="2" borderId="79" xfId="8" applyFont="1" applyFill="1" applyBorder="1" applyAlignment="1" applyProtection="1">
      <alignment horizontal="center" vertical="center" wrapText="1"/>
    </xf>
    <xf numFmtId="0" fontId="7" fillId="2" borderId="80" xfId="8" applyFont="1" applyFill="1" applyBorder="1" applyAlignment="1" applyProtection="1">
      <alignment horizontal="center" vertical="center" wrapText="1"/>
    </xf>
    <xf numFmtId="0" fontId="7" fillId="2" borderId="100" xfId="8" applyFont="1" applyFill="1" applyBorder="1" applyAlignment="1" applyProtection="1">
      <alignment horizontal="center" vertical="center" wrapText="1"/>
    </xf>
    <xf numFmtId="0" fontId="7" fillId="2" borderId="103" xfId="8" applyFont="1" applyFill="1" applyBorder="1" applyAlignment="1" applyProtection="1">
      <alignment horizontal="center" vertical="center" wrapText="1"/>
    </xf>
    <xf numFmtId="0" fontId="7" fillId="2" borderId="101" xfId="8" applyFont="1" applyFill="1" applyBorder="1" applyAlignment="1" applyProtection="1">
      <alignment horizontal="center" vertical="center" wrapText="1"/>
    </xf>
    <xf numFmtId="0" fontId="7" fillId="2" borderId="104" xfId="8" applyFont="1" applyFill="1" applyBorder="1" applyAlignment="1" applyProtection="1">
      <alignment horizontal="center" vertical="center" wrapText="1"/>
    </xf>
    <xf numFmtId="0" fontId="6" fillId="0" borderId="79" xfId="8" applyFont="1" applyBorder="1" applyAlignment="1" applyProtection="1">
      <alignment vertical="top" wrapText="1"/>
      <protection locked="0"/>
    </xf>
    <xf numFmtId="0" fontId="6" fillId="0" borderId="42" xfId="8" applyFont="1" applyBorder="1" applyAlignment="1" applyProtection="1">
      <alignment vertical="top" wrapText="1"/>
      <protection locked="0"/>
    </xf>
    <xf numFmtId="0" fontId="6" fillId="0" borderId="80" xfId="8" applyFont="1" applyBorder="1" applyAlignment="1" applyProtection="1">
      <alignment vertical="top" wrapText="1"/>
      <protection locked="0"/>
    </xf>
    <xf numFmtId="0" fontId="6" fillId="0" borderId="100" xfId="8" applyFont="1" applyBorder="1" applyAlignment="1" applyProtection="1">
      <alignment vertical="top" wrapText="1"/>
      <protection locked="0"/>
    </xf>
    <xf numFmtId="0" fontId="6" fillId="0" borderId="0" xfId="8" applyFont="1" applyBorder="1" applyAlignment="1" applyProtection="1">
      <alignment vertical="top" wrapText="1"/>
      <protection locked="0"/>
    </xf>
    <xf numFmtId="0" fontId="6" fillId="0" borderId="103" xfId="8" applyFont="1" applyBorder="1" applyAlignment="1" applyProtection="1">
      <alignment vertical="top" wrapText="1"/>
      <protection locked="0"/>
    </xf>
    <xf numFmtId="0" fontId="6" fillId="0" borderId="101" xfId="8" applyFont="1" applyBorder="1" applyAlignment="1" applyProtection="1">
      <alignment vertical="top" wrapText="1"/>
      <protection locked="0"/>
    </xf>
    <xf numFmtId="0" fontId="6" fillId="0" borderId="108" xfId="8" applyFont="1" applyBorder="1" applyAlignment="1" applyProtection="1">
      <alignment vertical="top" wrapText="1"/>
      <protection locked="0"/>
    </xf>
    <xf numFmtId="0" fontId="6" fillId="0" borderId="104" xfId="8" applyFont="1" applyBorder="1" applyAlignment="1" applyProtection="1">
      <alignment vertical="top" wrapText="1"/>
      <protection locked="0"/>
    </xf>
    <xf numFmtId="0" fontId="6" fillId="2" borderId="25" xfId="8" applyFont="1" applyFill="1" applyBorder="1" applyAlignment="1" applyProtection="1">
      <alignment horizontal="center" vertical="center"/>
    </xf>
    <xf numFmtId="0" fontId="6" fillId="2" borderId="1" xfId="8" applyFont="1" applyFill="1" applyBorder="1" applyAlignment="1" applyProtection="1">
      <alignment horizontal="center" vertical="center"/>
    </xf>
    <xf numFmtId="0" fontId="6" fillId="2" borderId="2" xfId="8" applyFont="1" applyFill="1" applyBorder="1" applyAlignment="1" applyProtection="1">
      <alignment horizontal="center" vertical="center"/>
    </xf>
    <xf numFmtId="0" fontId="33" fillId="3" borderId="25" xfId="8" applyFont="1" applyFill="1" applyBorder="1" applyAlignment="1" applyProtection="1">
      <alignment horizontal="center"/>
    </xf>
    <xf numFmtId="0" fontId="33" fillId="3" borderId="1" xfId="8" applyFont="1" applyFill="1" applyBorder="1" applyAlignment="1" applyProtection="1">
      <alignment horizontal="center"/>
    </xf>
    <xf numFmtId="0" fontId="32" fillId="0" borderId="1" xfId="0" applyFont="1" applyBorder="1" applyAlignment="1"/>
    <xf numFmtId="0" fontId="32" fillId="0" borderId="2" xfId="0" applyFont="1" applyBorder="1" applyAlignment="1"/>
    <xf numFmtId="0" fontId="10" fillId="0" borderId="15" xfId="8" applyFont="1" applyBorder="1" applyAlignment="1" applyProtection="1">
      <alignment vertical="center" wrapText="1"/>
      <protection locked="0"/>
    </xf>
    <xf numFmtId="0" fontId="9" fillId="0" borderId="25" xfId="8" applyFont="1" applyFill="1" applyBorder="1" applyAlignment="1" applyProtection="1">
      <alignment horizontal="left" vertical="center" wrapText="1"/>
      <protection locked="0"/>
    </xf>
    <xf numFmtId="0" fontId="9" fillId="0" borderId="1" xfId="8" applyFont="1" applyFill="1" applyBorder="1" applyAlignment="1" applyProtection="1">
      <alignment horizontal="left" vertical="center" wrapText="1"/>
      <protection locked="0"/>
    </xf>
    <xf numFmtId="0" fontId="9" fillId="0" borderId="2" xfId="8" applyFont="1" applyFill="1" applyBorder="1" applyAlignment="1" applyProtection="1">
      <alignment horizontal="left" vertical="center" wrapText="1"/>
      <protection locked="0"/>
    </xf>
    <xf numFmtId="9" fontId="9" fillId="0" borderId="15" xfId="8" applyNumberFormat="1" applyFont="1" applyBorder="1" applyAlignment="1" applyProtection="1">
      <alignment horizontal="center" vertical="center"/>
      <protection locked="0"/>
    </xf>
    <xf numFmtId="0" fontId="9" fillId="0" borderId="15" xfId="8" applyFont="1" applyBorder="1" applyAlignment="1" applyProtection="1">
      <alignment horizontal="center" vertical="center" wrapText="1"/>
      <protection locked="0"/>
    </xf>
    <xf numFmtId="0" fontId="7" fillId="11" borderId="25" xfId="8" applyFont="1" applyFill="1" applyBorder="1" applyAlignment="1" applyProtection="1">
      <alignment horizontal="center" vertical="center"/>
      <protection locked="0"/>
    </xf>
    <xf numFmtId="0" fontId="7" fillId="11" borderId="1" xfId="8" applyFont="1" applyFill="1" applyBorder="1" applyAlignment="1" applyProtection="1">
      <alignment horizontal="center" vertical="center"/>
      <protection locked="0"/>
    </xf>
    <xf numFmtId="0" fontId="7" fillId="11" borderId="2" xfId="8" applyFont="1" applyFill="1" applyBorder="1" applyAlignment="1" applyProtection="1">
      <alignment horizontal="center" vertical="center"/>
      <protection locked="0"/>
    </xf>
    <xf numFmtId="0" fontId="6" fillId="2" borderId="15" xfId="8" applyFont="1" applyFill="1" applyBorder="1" applyAlignment="1" applyProtection="1">
      <alignment horizontal="center" vertical="center" wrapText="1"/>
    </xf>
    <xf numFmtId="0" fontId="6" fillId="2" borderId="15" xfId="8" applyFont="1" applyFill="1" applyBorder="1" applyAlignment="1" applyProtection="1">
      <alignment horizontal="center" vertical="center"/>
    </xf>
    <xf numFmtId="0" fontId="9" fillId="0" borderId="25" xfId="8" applyFont="1" applyFill="1" applyBorder="1" applyAlignment="1" applyProtection="1">
      <alignment horizontal="center" vertical="center"/>
      <protection locked="0"/>
    </xf>
    <xf numFmtId="0" fontId="9" fillId="0" borderId="2" xfId="8" applyFont="1" applyFill="1" applyBorder="1" applyAlignment="1" applyProtection="1">
      <alignment horizontal="center" vertical="center"/>
      <protection locked="0"/>
    </xf>
    <xf numFmtId="0" fontId="9" fillId="0" borderId="25" xfId="8" applyFont="1" applyBorder="1" applyAlignment="1" applyProtection="1">
      <alignment horizontal="center" vertical="center"/>
      <protection locked="0"/>
    </xf>
    <xf numFmtId="0" fontId="9" fillId="0" borderId="2" xfId="8" applyFont="1" applyBorder="1" applyAlignment="1" applyProtection="1">
      <alignment horizontal="center" vertical="center"/>
      <protection locked="0"/>
    </xf>
    <xf numFmtId="0" fontId="9" fillId="0" borderId="25" xfId="8" applyFont="1" applyBorder="1" applyAlignment="1" applyProtection="1">
      <alignment horizontal="center" vertical="center" wrapText="1"/>
      <protection locked="0"/>
    </xf>
    <xf numFmtId="0" fontId="9" fillId="0" borderId="2" xfId="8" applyFont="1" applyBorder="1" applyAlignment="1" applyProtection="1">
      <alignment horizontal="center" vertical="center" wrapText="1"/>
      <protection locked="0"/>
    </xf>
    <xf numFmtId="0" fontId="9" fillId="14" borderId="25" xfId="8" applyFont="1" applyFill="1" applyBorder="1" applyAlignment="1" applyProtection="1">
      <alignment horizontal="left" vertical="center" wrapText="1"/>
      <protection locked="0"/>
    </xf>
    <xf numFmtId="0" fontId="9" fillId="14" borderId="1" xfId="8" applyFont="1" applyFill="1" applyBorder="1" applyAlignment="1" applyProtection="1">
      <alignment horizontal="left" vertical="center" wrapText="1"/>
      <protection locked="0"/>
    </xf>
    <xf numFmtId="0" fontId="9" fillId="14" borderId="2" xfId="8" applyFont="1" applyFill="1" applyBorder="1" applyAlignment="1" applyProtection="1">
      <alignment horizontal="left" vertical="center" wrapText="1"/>
      <protection locked="0"/>
    </xf>
    <xf numFmtId="16" fontId="9" fillId="0" borderId="15" xfId="8" applyNumberFormat="1" applyFont="1" applyBorder="1" applyAlignment="1" applyProtection="1">
      <alignment horizontal="center" vertical="center"/>
      <protection locked="0"/>
    </xf>
    <xf numFmtId="16" fontId="9" fillId="0" borderId="15" xfId="8" applyNumberFormat="1" applyFont="1" applyFill="1" applyBorder="1" applyAlignment="1" applyProtection="1">
      <alignment horizontal="center" vertical="center"/>
      <protection locked="0"/>
    </xf>
    <xf numFmtId="168" fontId="9" fillId="0" borderId="25" xfId="8" applyNumberFormat="1" applyFont="1" applyBorder="1" applyAlignment="1" applyProtection="1">
      <alignment horizontal="center" vertical="center"/>
      <protection locked="0"/>
    </xf>
    <xf numFmtId="168" fontId="9" fillId="0" borderId="2" xfId="8" applyNumberFormat="1" applyFont="1" applyBorder="1" applyAlignment="1" applyProtection="1">
      <alignment horizontal="center" vertical="center"/>
      <protection locked="0"/>
    </xf>
    <xf numFmtId="168" fontId="9" fillId="0" borderId="15" xfId="8" applyNumberFormat="1" applyFont="1" applyBorder="1" applyAlignment="1" applyProtection="1">
      <alignment horizontal="center" vertical="center"/>
      <protection locked="0"/>
    </xf>
    <xf numFmtId="0" fontId="9" fillId="0" borderId="25" xfId="8" applyFont="1" applyBorder="1" applyAlignment="1" applyProtection="1">
      <alignment vertical="center"/>
      <protection locked="0"/>
    </xf>
    <xf numFmtId="0" fontId="9" fillId="0" borderId="1" xfId="8" applyFont="1" applyBorder="1" applyAlignment="1" applyProtection="1">
      <alignment vertical="center"/>
      <protection locked="0"/>
    </xf>
    <xf numFmtId="0" fontId="9" fillId="0" borderId="2" xfId="8" applyFont="1" applyBorder="1" applyAlignment="1" applyProtection="1">
      <alignment vertical="center"/>
      <protection locked="0"/>
    </xf>
    <xf numFmtId="9" fontId="9" fillId="0" borderId="15" xfId="8" applyNumberFormat="1" applyFont="1" applyFill="1" applyBorder="1" applyAlignment="1" applyProtection="1">
      <alignment horizontal="center" vertical="center"/>
      <protection locked="0"/>
    </xf>
    <xf numFmtId="0" fontId="6" fillId="0" borderId="79" xfId="8" applyBorder="1" applyAlignment="1" applyProtection="1">
      <alignment horizontal="center" vertical="center"/>
    </xf>
    <xf numFmtId="0" fontId="6" fillId="0" borderId="80" xfId="8" applyBorder="1" applyAlignment="1" applyProtection="1">
      <alignment horizontal="center" vertical="center"/>
    </xf>
    <xf numFmtId="0" fontId="6" fillId="0" borderId="37" xfId="8" applyBorder="1" applyAlignment="1" applyProtection="1">
      <alignment horizontal="center" vertical="center"/>
    </xf>
    <xf numFmtId="0" fontId="6" fillId="0" borderId="36" xfId="8" applyBorder="1" applyAlignment="1" applyProtection="1">
      <alignment horizontal="center" vertical="center"/>
    </xf>
    <xf numFmtId="0" fontId="6" fillId="3" borderId="25" xfId="8" applyFill="1" applyBorder="1" applyAlignment="1" applyProtection="1">
      <alignment horizontal="center" vertical="center"/>
    </xf>
    <xf numFmtId="0" fontId="6" fillId="3" borderId="1" xfId="8" applyFill="1" applyBorder="1" applyAlignment="1" applyProtection="1">
      <alignment horizontal="center" vertical="center"/>
    </xf>
    <xf numFmtId="0" fontId="6" fillId="3" borderId="2" xfId="8" applyFill="1" applyBorder="1" applyAlignment="1" applyProtection="1">
      <alignment horizontal="center" vertical="center"/>
    </xf>
    <xf numFmtId="0" fontId="6" fillId="2" borderId="15" xfId="8" applyFill="1" applyBorder="1" applyAlignment="1" applyProtection="1">
      <alignment horizontal="center" vertical="center"/>
    </xf>
    <xf numFmtId="0" fontId="5" fillId="3" borderId="25" xfId="7" applyFill="1" applyBorder="1" applyAlignment="1" applyProtection="1">
      <alignment horizontal="center" vertical="center"/>
    </xf>
    <xf numFmtId="0" fontId="5" fillId="3" borderId="1" xfId="7" applyFill="1" applyBorder="1" applyAlignment="1" applyProtection="1">
      <alignment horizontal="center" vertical="center"/>
    </xf>
    <xf numFmtId="0" fontId="5" fillId="3" borderId="2" xfId="7" applyFill="1" applyBorder="1" applyAlignment="1" applyProtection="1">
      <alignment horizontal="center" vertical="center"/>
    </xf>
    <xf numFmtId="0" fontId="5" fillId="2" borderId="25" xfId="7" applyFill="1" applyBorder="1" applyAlignment="1" applyProtection="1">
      <alignment horizontal="center" vertical="center" wrapText="1"/>
    </xf>
    <xf numFmtId="0" fontId="5" fillId="2" borderId="1" xfId="7" applyFill="1" applyBorder="1" applyAlignment="1" applyProtection="1">
      <alignment horizontal="center" vertical="center" wrapText="1"/>
    </xf>
    <xf numFmtId="0" fontId="5" fillId="2" borderId="2" xfId="7" applyFill="1" applyBorder="1" applyAlignment="1" applyProtection="1">
      <alignment horizontal="center" vertical="center" wrapText="1"/>
    </xf>
    <xf numFmtId="0" fontId="5" fillId="11" borderId="15" xfId="7" applyFill="1" applyBorder="1" applyAlignment="1" applyProtection="1">
      <alignment horizontal="center" vertical="center" wrapText="1"/>
    </xf>
    <xf numFmtId="0" fontId="5" fillId="4" borderId="15" xfId="7" applyFill="1" applyBorder="1" applyAlignment="1" applyProtection="1">
      <alignment horizontal="center" vertical="center" wrapText="1"/>
    </xf>
    <xf numFmtId="0" fontId="5" fillId="4" borderId="15" xfId="7" applyFill="1" applyBorder="1" applyAlignment="1" applyProtection="1">
      <alignment horizontal="center" vertical="center"/>
      <protection locked="0"/>
    </xf>
    <xf numFmtId="0" fontId="5" fillId="0" borderId="25" xfId="7" applyBorder="1" applyAlignment="1" applyProtection="1">
      <alignment horizontal="center" vertical="center"/>
      <protection locked="0"/>
    </xf>
    <xf numFmtId="0" fontId="5" fillId="0" borderId="1" xfId="7" applyBorder="1" applyAlignment="1" applyProtection="1">
      <alignment horizontal="center" vertical="center"/>
      <protection locked="0"/>
    </xf>
    <xf numFmtId="0" fontId="5" fillId="0" borderId="2" xfId="7" applyBorder="1" applyAlignment="1" applyProtection="1">
      <alignment horizontal="center" vertical="center"/>
      <protection locked="0"/>
    </xf>
    <xf numFmtId="0" fontId="5" fillId="2" borderId="25" xfId="7" applyFill="1" applyBorder="1" applyAlignment="1" applyProtection="1">
      <alignment horizontal="center" vertical="center"/>
      <protection locked="0"/>
    </xf>
    <xf numFmtId="0" fontId="5" fillId="2" borderId="2" xfId="7" applyFill="1" applyBorder="1" applyAlignment="1" applyProtection="1">
      <alignment horizontal="center" vertical="center"/>
      <protection locked="0"/>
    </xf>
    <xf numFmtId="0" fontId="5" fillId="11" borderId="15" xfId="7" applyFill="1" applyBorder="1" applyAlignment="1" applyProtection="1">
      <alignment horizontal="center" vertical="center"/>
      <protection locked="0"/>
    </xf>
    <xf numFmtId="0" fontId="3" fillId="0" borderId="25" xfId="7" applyFont="1" applyBorder="1" applyAlignment="1" applyProtection="1">
      <alignment horizontal="center" vertical="center"/>
      <protection locked="0"/>
    </xf>
    <xf numFmtId="0" fontId="7" fillId="4" borderId="1" xfId="7" applyFont="1" applyFill="1" applyBorder="1" applyAlignment="1" applyProtection="1">
      <alignment horizontal="center" vertical="center"/>
    </xf>
    <xf numFmtId="0" fontId="7" fillId="4" borderId="2" xfId="7" applyFont="1" applyFill="1" applyBorder="1" applyAlignment="1" applyProtection="1">
      <alignment horizontal="center" vertical="center"/>
    </xf>
    <xf numFmtId="0" fontId="5" fillId="4" borderId="15" xfId="7" applyFill="1" applyBorder="1" applyAlignment="1" applyProtection="1">
      <alignment horizontal="center" vertical="center"/>
    </xf>
    <xf numFmtId="0" fontId="5" fillId="2" borderId="25" xfId="7" applyFill="1" applyBorder="1" applyAlignment="1" applyProtection="1">
      <alignment horizontal="center" vertical="center"/>
    </xf>
    <xf numFmtId="0" fontId="5" fillId="2" borderId="1" xfId="7" applyFill="1" applyBorder="1" applyAlignment="1" applyProtection="1">
      <alignment horizontal="center" vertical="center"/>
    </xf>
    <xf numFmtId="0" fontId="5" fillId="2" borderId="2" xfId="7" applyFill="1" applyBorder="1" applyAlignment="1" applyProtection="1">
      <alignment horizontal="center" vertical="center"/>
    </xf>
    <xf numFmtId="0" fontId="5" fillId="4" borderId="25" xfId="7" applyFill="1" applyBorder="1" applyAlignment="1" applyProtection="1">
      <alignment horizontal="center" vertical="center"/>
    </xf>
    <xf numFmtId="0" fontId="5" fillId="4" borderId="2" xfId="7" applyFill="1" applyBorder="1" applyAlignment="1" applyProtection="1">
      <alignment horizontal="center" vertical="center"/>
    </xf>
    <xf numFmtId="0" fontId="5" fillId="4" borderId="1" xfId="7" applyFill="1" applyBorder="1" applyAlignment="1" applyProtection="1">
      <alignment horizontal="center" vertical="center"/>
    </xf>
    <xf numFmtId="0" fontId="5" fillId="0" borderId="79" xfId="7" applyBorder="1" applyAlignment="1" applyProtection="1">
      <alignment horizontal="center" vertical="center"/>
      <protection locked="0"/>
    </xf>
    <xf numFmtId="0" fontId="5" fillId="0" borderId="42" xfId="7" applyBorder="1" applyAlignment="1" applyProtection="1">
      <alignment horizontal="center" vertical="center"/>
      <protection locked="0"/>
    </xf>
    <xf numFmtId="0" fontId="5" fillId="0" borderId="80" xfId="7" applyBorder="1" applyAlignment="1" applyProtection="1">
      <alignment horizontal="center" vertical="center"/>
      <protection locked="0"/>
    </xf>
    <xf numFmtId="0" fontId="5" fillId="0" borderId="101" xfId="7" applyBorder="1" applyAlignment="1" applyProtection="1">
      <alignment horizontal="center" vertical="center"/>
      <protection locked="0"/>
    </xf>
    <xf numFmtId="0" fontId="5" fillId="0" borderId="108" xfId="7" applyBorder="1" applyAlignment="1" applyProtection="1">
      <alignment horizontal="center" vertical="center"/>
      <protection locked="0"/>
    </xf>
    <xf numFmtId="0" fontId="5" fillId="0" borderId="104" xfId="7" applyBorder="1" applyAlignment="1" applyProtection="1">
      <alignment horizontal="center" vertical="center"/>
      <protection locked="0"/>
    </xf>
    <xf numFmtId="0" fontId="5" fillId="4" borderId="79" xfId="7" applyFill="1" applyBorder="1" applyAlignment="1" applyProtection="1">
      <alignment horizontal="center" vertical="center"/>
      <protection locked="0"/>
    </xf>
    <xf numFmtId="0" fontId="5" fillId="4" borderId="80" xfId="7" applyFill="1" applyBorder="1" applyAlignment="1" applyProtection="1">
      <alignment horizontal="center" vertical="center"/>
      <protection locked="0"/>
    </xf>
    <xf numFmtId="0" fontId="5" fillId="4" borderId="101" xfId="7" applyFill="1" applyBorder="1" applyAlignment="1" applyProtection="1">
      <alignment horizontal="center" vertical="center"/>
      <protection locked="0"/>
    </xf>
    <xf numFmtId="0" fontId="5" fillId="4" borderId="104" xfId="7" applyFill="1" applyBorder="1" applyAlignment="1" applyProtection="1">
      <alignment horizontal="center" vertical="center"/>
      <protection locked="0"/>
    </xf>
    <xf numFmtId="0" fontId="6" fillId="2" borderId="25" xfId="8" applyFont="1" applyFill="1" applyBorder="1" applyAlignment="1" applyProtection="1">
      <alignment horizontal="center" vertical="center" wrapText="1"/>
    </xf>
    <xf numFmtId="0" fontId="6" fillId="2" borderId="2" xfId="8" applyFont="1" applyFill="1" applyBorder="1" applyAlignment="1" applyProtection="1">
      <alignment horizontal="center" vertical="center" wrapText="1"/>
    </xf>
    <xf numFmtId="0" fontId="12" fillId="0" borderId="15" xfId="8" applyFont="1" applyBorder="1" applyAlignment="1" applyProtection="1">
      <alignment horizontal="center" vertical="center"/>
      <protection locked="0"/>
    </xf>
    <xf numFmtId="0" fontId="12" fillId="0" borderId="15" xfId="8" applyFont="1" applyFill="1" applyBorder="1" applyAlignment="1" applyProtection="1">
      <alignment horizontal="center" vertical="center"/>
      <protection locked="0"/>
    </xf>
    <xf numFmtId="0" fontId="6" fillId="3" borderId="25" xfId="8" applyFont="1" applyFill="1" applyBorder="1" applyAlignment="1" applyProtection="1">
      <alignment horizontal="center" vertical="center"/>
    </xf>
    <xf numFmtId="0" fontId="6" fillId="3" borderId="1" xfId="8" applyFont="1" applyFill="1" applyBorder="1" applyAlignment="1" applyProtection="1">
      <alignment horizontal="center" vertical="center"/>
    </xf>
    <xf numFmtId="0" fontId="6" fillId="3" borderId="2" xfId="8" applyFont="1" applyFill="1" applyBorder="1" applyAlignment="1" applyProtection="1">
      <alignment horizontal="center" vertical="center"/>
    </xf>
    <xf numFmtId="0" fontId="9" fillId="0" borderId="79" xfId="8" applyFont="1" applyBorder="1" applyAlignment="1" applyProtection="1">
      <alignment vertical="top" wrapText="1"/>
      <protection locked="0"/>
    </xf>
    <xf numFmtId="0" fontId="14" fillId="0" borderId="25" xfId="8" applyFont="1" applyBorder="1" applyAlignment="1" applyProtection="1">
      <alignment horizontal="center" vertical="center" wrapText="1"/>
      <protection locked="0"/>
    </xf>
    <xf numFmtId="0" fontId="14" fillId="0" borderId="1" xfId="8" applyFont="1" applyBorder="1" applyAlignment="1" applyProtection="1">
      <alignment horizontal="center" vertical="center" wrapText="1"/>
      <protection locked="0"/>
    </xf>
    <xf numFmtId="0" fontId="14" fillId="0" borderId="2" xfId="8" applyFont="1" applyBorder="1" applyAlignment="1" applyProtection="1">
      <alignment horizontal="center" vertical="center" wrapText="1"/>
      <protection locked="0"/>
    </xf>
    <xf numFmtId="0" fontId="7" fillId="0" borderId="1" xfId="8" applyFont="1" applyBorder="1" applyAlignment="1" applyProtection="1">
      <alignment horizontal="center" vertical="center" wrapText="1"/>
      <protection locked="0"/>
    </xf>
    <xf numFmtId="0" fontId="7" fillId="0" borderId="2" xfId="8" applyFont="1" applyBorder="1" applyAlignment="1" applyProtection="1">
      <alignment horizontal="center" vertical="center" wrapText="1"/>
      <protection locked="0"/>
    </xf>
    <xf numFmtId="0" fontId="9" fillId="0" borderId="25" xfId="8" applyFont="1" applyBorder="1" applyAlignment="1" applyProtection="1">
      <alignment horizontal="left" vertical="center" wrapText="1"/>
      <protection locked="0"/>
    </xf>
    <xf numFmtId="0" fontId="9" fillId="0" borderId="1" xfId="8" applyFont="1" applyBorder="1" applyAlignment="1" applyProtection="1">
      <alignment horizontal="left" vertical="center"/>
      <protection locked="0"/>
    </xf>
    <xf numFmtId="0" fontId="9" fillId="0" borderId="2" xfId="8" applyFont="1" applyBorder="1" applyAlignment="1" applyProtection="1">
      <alignment horizontal="left" vertical="center"/>
      <protection locked="0"/>
    </xf>
    <xf numFmtId="0" fontId="9" fillId="0" borderId="79" xfId="8" applyFont="1" applyBorder="1" applyAlignment="1" applyProtection="1">
      <alignment horizontal="left" vertical="top" wrapText="1"/>
      <protection locked="0"/>
    </xf>
    <xf numFmtId="0" fontId="6" fillId="0" borderId="42" xfId="8" applyFont="1" applyBorder="1" applyAlignment="1" applyProtection="1">
      <alignment horizontal="left" vertical="top" wrapText="1"/>
      <protection locked="0"/>
    </xf>
    <xf numFmtId="0" fontId="6" fillId="0" borderId="80" xfId="8" applyFont="1" applyBorder="1" applyAlignment="1" applyProtection="1">
      <alignment horizontal="left" vertical="top" wrapText="1"/>
      <protection locked="0"/>
    </xf>
    <xf numFmtId="0" fontId="6" fillId="0" borderId="100" xfId="8" applyFont="1" applyBorder="1" applyAlignment="1" applyProtection="1">
      <alignment horizontal="left" vertical="top" wrapText="1"/>
      <protection locked="0"/>
    </xf>
    <xf numFmtId="0" fontId="6" fillId="0" borderId="0" xfId="8" applyFont="1" applyBorder="1" applyAlignment="1" applyProtection="1">
      <alignment horizontal="left" vertical="top" wrapText="1"/>
      <protection locked="0"/>
    </xf>
    <xf numFmtId="0" fontId="6" fillId="0" borderId="103" xfId="8" applyFont="1" applyBorder="1" applyAlignment="1" applyProtection="1">
      <alignment horizontal="left" vertical="top" wrapText="1"/>
      <protection locked="0"/>
    </xf>
    <xf numFmtId="0" fontId="6" fillId="0" borderId="101" xfId="8" applyFont="1" applyBorder="1" applyAlignment="1" applyProtection="1">
      <alignment horizontal="left" vertical="top" wrapText="1"/>
      <protection locked="0"/>
    </xf>
    <xf numFmtId="0" fontId="6" fillId="0" borderId="108" xfId="8" applyFont="1" applyBorder="1" applyAlignment="1" applyProtection="1">
      <alignment horizontal="left" vertical="top" wrapText="1"/>
      <protection locked="0"/>
    </xf>
    <xf numFmtId="0" fontId="6" fillId="0" borderId="104" xfId="8" applyFont="1" applyBorder="1" applyAlignment="1" applyProtection="1">
      <alignment horizontal="left" vertical="top" wrapText="1"/>
      <protection locked="0"/>
    </xf>
    <xf numFmtId="0" fontId="9" fillId="0" borderId="25" xfId="8" applyFont="1" applyFill="1" applyBorder="1" applyAlignment="1" applyProtection="1">
      <alignment vertical="center" wrapText="1"/>
      <protection locked="0"/>
    </xf>
    <xf numFmtId="0" fontId="9" fillId="0" borderId="1" xfId="8" applyFont="1" applyFill="1" applyBorder="1" applyAlignment="1" applyProtection="1">
      <alignment vertical="center" wrapText="1"/>
      <protection locked="0"/>
    </xf>
    <xf numFmtId="0" fontId="9" fillId="0" borderId="2" xfId="8" applyFont="1" applyFill="1" applyBorder="1" applyAlignment="1" applyProtection="1">
      <alignment vertical="center" wrapText="1"/>
      <protection locked="0"/>
    </xf>
    <xf numFmtId="0" fontId="11" fillId="0" borderId="25" xfId="8" applyFont="1" applyBorder="1" applyAlignment="1" applyProtection="1">
      <alignment horizontal="center" vertical="center" wrapText="1"/>
      <protection locked="0"/>
    </xf>
    <xf numFmtId="0" fontId="11" fillId="0" borderId="1" xfId="8" applyFont="1" applyBorder="1" applyAlignment="1" applyProtection="1">
      <alignment horizontal="center" vertical="center" wrapText="1"/>
      <protection locked="0"/>
    </xf>
    <xf numFmtId="0" fontId="11" fillId="0" borderId="2" xfId="8" applyFont="1" applyBorder="1" applyAlignment="1" applyProtection="1">
      <alignment horizontal="center" vertical="center" wrapText="1"/>
      <protection locked="0"/>
    </xf>
    <xf numFmtId="0" fontId="9" fillId="0" borderId="25" xfId="8" applyFont="1" applyBorder="1" applyAlignment="1" applyProtection="1">
      <alignment vertical="center" wrapText="1"/>
      <protection locked="0"/>
    </xf>
    <xf numFmtId="0" fontId="9" fillId="0" borderId="1" xfId="8" applyFont="1" applyBorder="1" applyAlignment="1" applyProtection="1">
      <alignment vertical="center" wrapText="1"/>
      <protection locked="0"/>
    </xf>
    <xf numFmtId="0" fontId="9" fillId="0" borderId="2" xfId="8" applyFont="1" applyBorder="1" applyAlignment="1" applyProtection="1">
      <alignment vertical="center" wrapText="1"/>
      <protection locked="0"/>
    </xf>
    <xf numFmtId="0" fontId="6" fillId="0" borderId="100" xfId="8" applyBorder="1" applyAlignment="1" applyProtection="1">
      <alignment horizontal="center" vertical="center"/>
    </xf>
    <xf numFmtId="0" fontId="6" fillId="0" borderId="103" xfId="8" applyBorder="1" applyAlignment="1" applyProtection="1">
      <alignment horizontal="center" vertical="center"/>
    </xf>
    <xf numFmtId="0" fontId="6" fillId="0" borderId="52" xfId="8" applyBorder="1" applyAlignment="1" applyProtection="1">
      <alignment horizontal="center" vertical="center"/>
    </xf>
    <xf numFmtId="0" fontId="6" fillId="0" borderId="105" xfId="8" applyBorder="1" applyAlignment="1" applyProtection="1">
      <alignment horizontal="center" vertical="center"/>
    </xf>
    <xf numFmtId="0" fontId="6" fillId="0" borderId="11" xfId="8" applyBorder="1" applyAlignment="1" applyProtection="1">
      <alignment horizontal="center" vertical="center"/>
    </xf>
  </cellXfs>
  <cellStyles count="11">
    <cellStyle name="Euro" xfId="1" xr:uid="{00000000-0005-0000-0000-000000000000}"/>
    <cellStyle name="Migliaia" xfId="2" builtinId="3"/>
    <cellStyle name="Migliaia [0] 2" xfId="3" xr:uid="{00000000-0005-0000-0000-000002000000}"/>
    <cellStyle name="Normale" xfId="0" builtinId="0"/>
    <cellStyle name="Normale 2" xfId="4" xr:uid="{00000000-0005-0000-0000-000004000000}"/>
    <cellStyle name="Normale 3" xfId="5" xr:uid="{00000000-0005-0000-0000-000005000000}"/>
    <cellStyle name="Normale 4" xfId="6" xr:uid="{00000000-0005-0000-0000-000006000000}"/>
    <cellStyle name="Normale 5" xfId="7" xr:uid="{00000000-0005-0000-0000-000007000000}"/>
    <cellStyle name="Normale_OBJ_rev09" xfId="8" xr:uid="{00000000-0005-0000-0000-000008000000}"/>
    <cellStyle name="Valuta" xfId="10" builtinId="4"/>
    <cellStyle name="Währung" xfId="9" xr:uid="{00000000-0005-0000-0000-00000A000000}"/>
  </cellStyles>
  <dxfs count="37">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Elisabetta\Temporary%20Internet%20Files\OLK7\OBJ_rev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sheetData sheetId="1"/>
      <sheetData sheetId="2">
        <row r="2">
          <cell r="B2" t="str">
            <v>AREA 1 PROVA</v>
          </cell>
          <cell r="C2" t="str">
            <v>Nome e cognome</v>
          </cell>
          <cell r="E2" t="str">
            <v>SVIL</v>
          </cell>
        </row>
        <row r="3">
          <cell r="E3" t="str">
            <v>S</v>
          </cell>
        </row>
        <row r="4">
          <cell r="E4" t="str">
            <v>PROC</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9"/>
  <sheetViews>
    <sheetView tabSelected="1" view="pageLayout" zoomScaleNormal="100" zoomScaleSheetLayoutView="100" workbookViewId="0">
      <selection activeCell="D7" sqref="D7"/>
    </sheetView>
  </sheetViews>
  <sheetFormatPr defaultRowHeight="12.95" customHeight="1" x14ac:dyDescent="0.25"/>
  <cols>
    <col min="1" max="1" width="4.140625" style="311" customWidth="1"/>
    <col min="2" max="2" width="43.5703125" style="311" customWidth="1"/>
    <col min="3" max="3" width="12.85546875" style="311" customWidth="1"/>
    <col min="4" max="4" width="64.28515625" style="311" customWidth="1"/>
    <col min="5" max="5" width="42.42578125" style="314" customWidth="1"/>
    <col min="6" max="7" width="9.140625" style="313" hidden="1" customWidth="1"/>
    <col min="8" max="16384" width="9.140625" style="313"/>
  </cols>
  <sheetData>
    <row r="1" spans="1:5" s="310" customFormat="1" ht="29.25" customHeight="1" x14ac:dyDescent="0.25">
      <c r="A1" s="308" t="s">
        <v>279</v>
      </c>
      <c r="B1" s="308" t="s">
        <v>282</v>
      </c>
      <c r="C1" s="308" t="s">
        <v>58</v>
      </c>
      <c r="D1" s="308" t="s">
        <v>281</v>
      </c>
      <c r="E1" s="309" t="s">
        <v>280</v>
      </c>
    </row>
    <row r="2" spans="1:5" ht="15" customHeight="1" x14ac:dyDescent="0.25">
      <c r="A2" s="311">
        <v>1</v>
      </c>
      <c r="B2" s="311" t="s">
        <v>3</v>
      </c>
      <c r="C2" s="311">
        <v>1</v>
      </c>
      <c r="D2" s="311" t="s">
        <v>16</v>
      </c>
      <c r="E2" s="312"/>
    </row>
    <row r="3" spans="1:5" ht="18" customHeight="1" x14ac:dyDescent="0.25">
      <c r="C3" s="311">
        <v>2</v>
      </c>
      <c r="D3" s="311" t="s">
        <v>17</v>
      </c>
      <c r="E3" s="312"/>
    </row>
    <row r="4" spans="1:5" ht="15" customHeight="1" x14ac:dyDescent="0.25">
      <c r="C4" s="311">
        <v>3</v>
      </c>
      <c r="D4" s="311" t="s">
        <v>18</v>
      </c>
      <c r="E4" s="312"/>
    </row>
    <row r="5" spans="1:5" ht="15" customHeight="1" x14ac:dyDescent="0.25">
      <c r="C5" s="311">
        <v>4</v>
      </c>
      <c r="D5" s="311" t="s">
        <v>19</v>
      </c>
      <c r="E5" s="312"/>
    </row>
    <row r="6" spans="1:5" ht="15" customHeight="1" x14ac:dyDescent="0.25">
      <c r="C6" s="311">
        <v>5</v>
      </c>
      <c r="D6" s="311" t="s">
        <v>20</v>
      </c>
      <c r="E6" s="312"/>
    </row>
    <row r="7" spans="1:5" ht="15" customHeight="1" x14ac:dyDescent="0.25">
      <c r="C7" s="311">
        <v>6</v>
      </c>
      <c r="D7" s="311" t="s">
        <v>21</v>
      </c>
      <c r="E7" s="312"/>
    </row>
    <row r="8" spans="1:5" ht="15" customHeight="1" x14ac:dyDescent="0.25">
      <c r="C8" s="311">
        <v>7</v>
      </c>
      <c r="D8" s="311" t="s">
        <v>22</v>
      </c>
      <c r="E8" s="312"/>
    </row>
    <row r="9" spans="1:5" ht="12.75" customHeight="1" x14ac:dyDescent="0.25">
      <c r="C9" s="311">
        <v>8</v>
      </c>
      <c r="D9" s="311" t="s">
        <v>23</v>
      </c>
      <c r="E9" s="312"/>
    </row>
    <row r="10" spans="1:5" ht="12.75" customHeight="1" x14ac:dyDescent="0.25">
      <c r="C10" s="311">
        <v>11</v>
      </c>
      <c r="D10" s="311" t="s">
        <v>24</v>
      </c>
      <c r="E10" s="312"/>
    </row>
    <row r="11" spans="1:5" ht="12.95" customHeight="1" x14ac:dyDescent="0.25">
      <c r="A11" s="311">
        <v>3</v>
      </c>
      <c r="B11" s="311" t="s">
        <v>4</v>
      </c>
      <c r="C11" s="311">
        <v>1</v>
      </c>
      <c r="D11" s="311" t="s">
        <v>25</v>
      </c>
    </row>
    <row r="12" spans="1:5" ht="12.95" customHeight="1" x14ac:dyDescent="0.25">
      <c r="C12" s="311">
        <v>2</v>
      </c>
      <c r="D12" s="311" t="s">
        <v>26</v>
      </c>
    </row>
    <row r="13" spans="1:5" ht="12.95" customHeight="1" x14ac:dyDescent="0.25">
      <c r="A13" s="311">
        <v>4</v>
      </c>
      <c r="B13" s="311" t="s">
        <v>5</v>
      </c>
      <c r="C13" s="311">
        <v>1</v>
      </c>
      <c r="D13" s="311" t="s">
        <v>27</v>
      </c>
      <c r="E13" s="312"/>
    </row>
    <row r="14" spans="1:5" ht="12.95" customHeight="1" x14ac:dyDescent="0.25">
      <c r="C14" s="311">
        <v>2</v>
      </c>
      <c r="D14" s="311" t="s">
        <v>28</v>
      </c>
      <c r="E14" s="312"/>
    </row>
    <row r="15" spans="1:5" ht="12.95" customHeight="1" x14ac:dyDescent="0.25">
      <c r="C15" s="311">
        <v>6</v>
      </c>
      <c r="D15" s="311" t="s">
        <v>30</v>
      </c>
      <c r="E15" s="312"/>
    </row>
    <row r="16" spans="1:5" ht="28.5" customHeight="1" x14ac:dyDescent="0.25">
      <c r="A16" s="311">
        <v>5</v>
      </c>
      <c r="B16" s="315" t="s">
        <v>6</v>
      </c>
      <c r="C16" s="311">
        <v>1</v>
      </c>
      <c r="D16" s="311" t="s">
        <v>31</v>
      </c>
      <c r="E16" s="312"/>
    </row>
    <row r="17" spans="1:5" ht="12.95" customHeight="1" x14ac:dyDescent="0.25">
      <c r="C17" s="311">
        <v>2</v>
      </c>
      <c r="D17" s="311" t="s">
        <v>32</v>
      </c>
      <c r="E17" s="312"/>
    </row>
    <row r="18" spans="1:5" ht="12.95" customHeight="1" x14ac:dyDescent="0.25">
      <c r="A18" s="311">
        <v>6</v>
      </c>
      <c r="B18" s="311" t="s">
        <v>7</v>
      </c>
      <c r="C18" s="311">
        <v>1</v>
      </c>
      <c r="D18" s="311" t="s">
        <v>33</v>
      </c>
      <c r="E18" s="312"/>
    </row>
    <row r="19" spans="1:5" ht="12.95" customHeight="1" x14ac:dyDescent="0.25">
      <c r="C19" s="311">
        <v>2</v>
      </c>
      <c r="D19" s="311" t="s">
        <v>34</v>
      </c>
      <c r="E19" s="312"/>
    </row>
    <row r="20" spans="1:5" ht="12.95" customHeight="1" x14ac:dyDescent="0.25">
      <c r="A20" s="311">
        <v>8</v>
      </c>
      <c r="B20" s="311" t="s">
        <v>8</v>
      </c>
      <c r="C20" s="311">
        <v>1</v>
      </c>
      <c r="D20" s="311" t="s">
        <v>35</v>
      </c>
      <c r="E20" s="312"/>
    </row>
    <row r="21" spans="1:5" ht="12.95" customHeight="1" x14ac:dyDescent="0.25">
      <c r="C21" s="311">
        <v>2</v>
      </c>
      <c r="D21" s="315" t="s">
        <v>36</v>
      </c>
      <c r="E21" s="312"/>
    </row>
    <row r="22" spans="1:5" ht="29.25" customHeight="1" x14ac:dyDescent="0.25">
      <c r="A22" s="311">
        <v>9</v>
      </c>
      <c r="B22" s="315" t="s">
        <v>9</v>
      </c>
      <c r="C22" s="311">
        <v>1</v>
      </c>
      <c r="D22" s="311" t="s">
        <v>37</v>
      </c>
      <c r="E22" s="312"/>
    </row>
    <row r="23" spans="1:5" ht="29.25" customHeight="1" x14ac:dyDescent="0.25">
      <c r="C23" s="311">
        <v>2</v>
      </c>
      <c r="D23" s="311" t="s">
        <v>38</v>
      </c>
      <c r="E23" s="312"/>
    </row>
    <row r="24" spans="1:5" ht="12.95" customHeight="1" x14ac:dyDescent="0.25">
      <c r="C24" s="311">
        <v>3</v>
      </c>
      <c r="D24" s="311" t="s">
        <v>39</v>
      </c>
      <c r="E24" s="312"/>
    </row>
    <row r="25" spans="1:5" ht="12.95" customHeight="1" x14ac:dyDescent="0.25">
      <c r="C25" s="311">
        <v>4</v>
      </c>
      <c r="D25" s="311" t="s">
        <v>40</v>
      </c>
      <c r="E25" s="312"/>
    </row>
    <row r="26" spans="1:5" ht="12.95" customHeight="1" x14ac:dyDescent="0.25">
      <c r="C26" s="311">
        <v>7</v>
      </c>
      <c r="D26" s="311" t="s">
        <v>41</v>
      </c>
      <c r="E26" s="312"/>
    </row>
    <row r="27" spans="1:5" ht="12.95" customHeight="1" x14ac:dyDescent="0.25">
      <c r="C27" s="311">
        <v>8</v>
      </c>
      <c r="D27" s="311" t="s">
        <v>42</v>
      </c>
      <c r="E27" s="312"/>
    </row>
    <row r="28" spans="1:5" ht="12.95" customHeight="1" x14ac:dyDescent="0.25">
      <c r="A28" s="311">
        <v>10</v>
      </c>
      <c r="B28" s="311" t="s">
        <v>10</v>
      </c>
      <c r="C28" s="311">
        <v>2</v>
      </c>
      <c r="D28" s="311" t="s">
        <v>43</v>
      </c>
      <c r="E28" s="312"/>
    </row>
    <row r="29" spans="1:5" ht="12.95" customHeight="1" x14ac:dyDescent="0.25">
      <c r="C29" s="311">
        <v>5</v>
      </c>
      <c r="D29" s="311" t="s">
        <v>44</v>
      </c>
      <c r="E29" s="312"/>
    </row>
    <row r="30" spans="1:5" ht="12.95" customHeight="1" x14ac:dyDescent="0.25">
      <c r="A30" s="311">
        <v>12</v>
      </c>
      <c r="B30" s="311" t="s">
        <v>11</v>
      </c>
      <c r="C30" s="311">
        <v>1</v>
      </c>
      <c r="D30" s="311" t="s">
        <v>45</v>
      </c>
      <c r="E30" s="312"/>
    </row>
    <row r="31" spans="1:5" ht="12.95" customHeight="1" x14ac:dyDescent="0.25">
      <c r="C31" s="311">
        <v>2</v>
      </c>
      <c r="D31" s="311" t="s">
        <v>46</v>
      </c>
      <c r="E31" s="312"/>
    </row>
    <row r="32" spans="1:5" ht="12.95" customHeight="1" x14ac:dyDescent="0.25">
      <c r="C32" s="311">
        <v>3</v>
      </c>
      <c r="D32" s="311" t="s">
        <v>47</v>
      </c>
      <c r="E32" s="312"/>
    </row>
    <row r="33" spans="1:5" ht="12.95" customHeight="1" x14ac:dyDescent="0.25">
      <c r="C33" s="311">
        <v>4</v>
      </c>
      <c r="D33" s="311" t="s">
        <v>48</v>
      </c>
      <c r="E33" s="312"/>
    </row>
    <row r="34" spans="1:5" ht="12.95" customHeight="1" x14ac:dyDescent="0.25">
      <c r="C34" s="311">
        <v>6</v>
      </c>
      <c r="D34" s="311" t="s">
        <v>49</v>
      </c>
      <c r="E34" s="312"/>
    </row>
    <row r="35" spans="1:5" ht="12.95" customHeight="1" x14ac:dyDescent="0.25">
      <c r="C35" s="311">
        <v>7</v>
      </c>
      <c r="D35" s="315" t="s">
        <v>50</v>
      </c>
      <c r="E35" s="312"/>
    </row>
    <row r="36" spans="1:5" ht="12.95" customHeight="1" x14ac:dyDescent="0.25">
      <c r="C36" s="311">
        <v>8</v>
      </c>
      <c r="D36" s="311" t="s">
        <v>51</v>
      </c>
      <c r="E36" s="312"/>
    </row>
    <row r="37" spans="1:5" ht="12.95" customHeight="1" x14ac:dyDescent="0.25">
      <c r="C37" s="311">
        <v>9</v>
      </c>
      <c r="D37" s="311" t="s">
        <v>52</v>
      </c>
      <c r="E37" s="312"/>
    </row>
    <row r="38" spans="1:5" ht="12.95" customHeight="1" x14ac:dyDescent="0.25">
      <c r="A38" s="311">
        <v>13</v>
      </c>
      <c r="B38" s="311" t="s">
        <v>349</v>
      </c>
      <c r="C38" s="311">
        <v>7</v>
      </c>
      <c r="D38" s="311" t="s">
        <v>350</v>
      </c>
      <c r="E38" s="312"/>
    </row>
    <row r="39" spans="1:5" ht="12.95" customHeight="1" x14ac:dyDescent="0.25">
      <c r="A39" s="311">
        <v>14</v>
      </c>
      <c r="B39" s="311" t="s">
        <v>12</v>
      </c>
      <c r="C39" s="311">
        <v>2</v>
      </c>
      <c r="D39" s="311" t="s">
        <v>53</v>
      </c>
      <c r="E39" s="312"/>
    </row>
    <row r="40" spans="1:5" ht="12.95" customHeight="1" x14ac:dyDescent="0.25">
      <c r="C40" s="311">
        <v>4</v>
      </c>
      <c r="D40" s="311" t="s">
        <v>54</v>
      </c>
      <c r="E40" s="312"/>
    </row>
    <row r="41" spans="1:5" ht="27.75" customHeight="1" x14ac:dyDescent="0.25">
      <c r="A41" s="311">
        <v>15</v>
      </c>
      <c r="B41" s="315" t="s">
        <v>13</v>
      </c>
      <c r="C41" s="311">
        <v>1</v>
      </c>
      <c r="D41" s="311" t="s">
        <v>55</v>
      </c>
      <c r="E41" s="312"/>
    </row>
    <row r="42" spans="1:5" ht="12.95" customHeight="1" x14ac:dyDescent="0.25">
      <c r="C42" s="311">
        <v>3</v>
      </c>
      <c r="D42" s="311" t="s">
        <v>351</v>
      </c>
      <c r="E42" s="312"/>
    </row>
    <row r="43" spans="1:5" ht="12.95" customHeight="1" x14ac:dyDescent="0.25">
      <c r="A43" s="311">
        <v>16</v>
      </c>
      <c r="B43" s="311" t="s">
        <v>14</v>
      </c>
      <c r="C43" s="311">
        <v>1</v>
      </c>
      <c r="D43" s="311" t="s">
        <v>56</v>
      </c>
      <c r="E43" s="312"/>
    </row>
    <row r="44" spans="1:5" ht="12.95" customHeight="1" x14ac:dyDescent="0.25">
      <c r="A44" s="311">
        <v>19</v>
      </c>
      <c r="B44" s="311" t="s">
        <v>15</v>
      </c>
      <c r="C44" s="311">
        <v>1</v>
      </c>
      <c r="D44" s="315" t="s">
        <v>57</v>
      </c>
      <c r="E44" s="312"/>
    </row>
    <row r="45" spans="1:5" ht="12.95" customHeight="1" x14ac:dyDescent="0.25">
      <c r="A45" s="311">
        <v>20</v>
      </c>
      <c r="B45" s="311" t="s">
        <v>352</v>
      </c>
      <c r="C45" s="316">
        <v>1</v>
      </c>
      <c r="D45" s="311" t="s">
        <v>356</v>
      </c>
      <c r="E45" s="312"/>
    </row>
    <row r="46" spans="1:5" ht="12.95" customHeight="1" x14ac:dyDescent="0.25">
      <c r="C46" s="316">
        <v>2</v>
      </c>
      <c r="D46" s="311" t="s">
        <v>357</v>
      </c>
      <c r="E46" s="312"/>
    </row>
    <row r="47" spans="1:5" ht="12.95" customHeight="1" x14ac:dyDescent="0.25">
      <c r="C47" s="316">
        <v>3</v>
      </c>
      <c r="D47" s="311" t="s">
        <v>358</v>
      </c>
      <c r="E47" s="312"/>
    </row>
    <row r="48" spans="1:5" ht="12.95" customHeight="1" x14ac:dyDescent="0.25">
      <c r="A48" s="311">
        <v>50</v>
      </c>
      <c r="B48" s="311" t="s">
        <v>353</v>
      </c>
      <c r="C48" s="311">
        <v>1</v>
      </c>
      <c r="D48" s="311" t="s">
        <v>354</v>
      </c>
      <c r="E48" s="312"/>
    </row>
    <row r="49" spans="3:5" ht="12.95" customHeight="1" x14ac:dyDescent="0.25">
      <c r="C49" s="311">
        <v>2</v>
      </c>
      <c r="D49" s="311" t="s">
        <v>355</v>
      </c>
      <c r="E49" s="312"/>
    </row>
  </sheetData>
  <customSheetViews>
    <customSheetView guid="{FD66CCA4-E734-40F6-A42D-704ADC03C8FF}" showPageBreaks="1" fitToPage="1" printArea="1" hiddenColumns="1" showRuler="0">
      <selection activeCell="E34" sqref="E34"/>
      <pageMargins left="0.39370078740157483" right="0.39370078740157483" top="0.67" bottom="0.19685039370078741" header="0.19685039370078741" footer="0.19685039370078741"/>
      <pageSetup paperSize="9" scale="57" orientation="portrait" r:id="rId1"/>
      <headerFooter alignWithMargins="0">
        <oddFooter>&amp;L&amp;"Tahoma,Corsivo"&amp;8Elenco Processi&amp;R&amp;P</oddFooter>
      </headerFooter>
    </customSheetView>
    <customSheetView guid="{0CDFE071-D2BF-4AC9-96FE-3C7CC2EB89D1}" showPageBreaks="1" fitToPage="1" printArea="1" hiddenColumns="1">
      <selection activeCell="E2" sqref="E2:E48"/>
      <pageMargins left="0.39370078740157483" right="0.39370078740157483" top="0.67" bottom="0.19685039370078741" header="0.19685039370078741" footer="0.19685039370078741"/>
      <pageSetup paperSize="9" scale="56" orientation="portrait" r:id="rId2"/>
      <headerFooter alignWithMargins="0">
        <oddFooter>&amp;L&amp;"Tahoma,Corsivo"&amp;8Elenco Processi&amp;R&amp;P</oddFooter>
      </headerFooter>
    </customSheetView>
    <customSheetView guid="{5274FD7E-76C2-47C3-8C9C-C2C181076605}" showPageBreaks="1" fitToPage="1" showRuler="0">
      <selection activeCell="E34" sqref="E34"/>
      <pageMargins left="0.39370078740157483" right="0.39370078740157483" top="0.67" bottom="0.19685039370078741" header="0.19685039370078741" footer="0.19685039370078741"/>
      <pageSetup paperSize="9" scale="56" orientation="portrait" r:id="rId3"/>
      <headerFooter alignWithMargins="0">
        <oddFooter>&amp;L&amp;"Tahoma,Corsivo"&amp;8Elenco Processi&amp;R&amp;P</oddFooter>
      </headerFooter>
    </customSheetView>
  </customSheetViews>
  <phoneticPr fontId="26" type="noConversion"/>
  <pageMargins left="0.39370078740157483" right="0.39370078740157483" top="0.67" bottom="0.19685039370078741" header="0.19685039370078741" footer="0.19685039370078741"/>
  <pageSetup paperSize="9" scale="75" orientation="landscape" r:id="rId4"/>
  <headerFooter alignWithMargins="0">
    <oddHeader xml:space="preserve">&amp;C
COMUNE DI ARIGNANO
</oddHeader>
    <oddFooter>&amp;L&amp;"Tahoma,Corsivo"&amp;8Elenco Processi&amp;R&amp;P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3"/>
  <sheetViews>
    <sheetView showWhiteSpace="0" view="pageLayout" zoomScaleNormal="100" workbookViewId="0">
      <selection activeCell="K33" sqref="K33:L33"/>
    </sheetView>
  </sheetViews>
  <sheetFormatPr defaultRowHeight="12.75" x14ac:dyDescent="0.2"/>
  <cols>
    <col min="1" max="4" width="9.140625" style="4"/>
    <col min="5" max="5" width="12.7109375" style="4" customWidth="1"/>
    <col min="6" max="6" width="9.140625" style="4"/>
    <col min="7" max="7" width="10" style="4" customWidth="1"/>
    <col min="8" max="8" width="10.140625" style="4" bestFit="1" customWidth="1"/>
    <col min="9" max="9" width="9.140625" style="4"/>
    <col min="10" max="10" width="9.7109375" style="4" customWidth="1"/>
    <col min="11" max="11" width="11.42578125" style="4" customWidth="1"/>
    <col min="12" max="12" width="13.85546875" style="4" customWidth="1"/>
    <col min="13" max="13" width="9.140625" style="4"/>
    <col min="14" max="14" width="19" style="4" bestFit="1" customWidth="1"/>
    <col min="15" max="263" width="9.140625" style="4"/>
    <col min="264" max="264" width="10.140625" style="4" bestFit="1" customWidth="1"/>
    <col min="265" max="265" width="9.140625" style="4"/>
    <col min="266" max="266" width="9.7109375" style="4" customWidth="1"/>
    <col min="267" max="267" width="11.42578125" style="4" customWidth="1"/>
    <col min="268" max="268" width="13.85546875" style="4" customWidth="1"/>
    <col min="269" max="269" width="9.140625" style="4"/>
    <col min="270" max="270" width="19" style="4" bestFit="1" customWidth="1"/>
    <col min="271" max="519" width="9.140625" style="4"/>
    <col min="520" max="520" width="10.140625" style="4" bestFit="1" customWidth="1"/>
    <col min="521" max="521" width="9.140625" style="4"/>
    <col min="522" max="522" width="9.7109375" style="4" customWidth="1"/>
    <col min="523" max="523" width="11.42578125" style="4" customWidth="1"/>
    <col min="524" max="524" width="13.85546875" style="4" customWidth="1"/>
    <col min="525" max="525" width="9.140625" style="4"/>
    <col min="526" max="526" width="19" style="4" bestFit="1" customWidth="1"/>
    <col min="527" max="775" width="9.140625" style="4"/>
    <col min="776" max="776" width="10.140625" style="4" bestFit="1" customWidth="1"/>
    <col min="777" max="777" width="9.140625" style="4"/>
    <col min="778" max="778" width="9.7109375" style="4" customWidth="1"/>
    <col min="779" max="779" width="11.42578125" style="4" customWidth="1"/>
    <col min="780" max="780" width="13.85546875" style="4" customWidth="1"/>
    <col min="781" max="781" width="9.140625" style="4"/>
    <col min="782" max="782" width="19" style="4" bestFit="1" customWidth="1"/>
    <col min="783" max="1031" width="9.140625" style="4"/>
    <col min="1032" max="1032" width="10.140625" style="4" bestFit="1" customWidth="1"/>
    <col min="1033" max="1033" width="9.140625" style="4"/>
    <col min="1034" max="1034" width="9.7109375" style="4" customWidth="1"/>
    <col min="1035" max="1035" width="11.42578125" style="4" customWidth="1"/>
    <col min="1036" max="1036" width="13.85546875" style="4" customWidth="1"/>
    <col min="1037" max="1037" width="9.140625" style="4"/>
    <col min="1038" max="1038" width="19" style="4" bestFit="1" customWidth="1"/>
    <col min="1039" max="1287" width="9.140625" style="4"/>
    <col min="1288" max="1288" width="10.140625" style="4" bestFit="1" customWidth="1"/>
    <col min="1289" max="1289" width="9.140625" style="4"/>
    <col min="1290" max="1290" width="9.7109375" style="4" customWidth="1"/>
    <col min="1291" max="1291" width="11.42578125" style="4" customWidth="1"/>
    <col min="1292" max="1292" width="13.85546875" style="4" customWidth="1"/>
    <col min="1293" max="1293" width="9.140625" style="4"/>
    <col min="1294" max="1294" width="19" style="4" bestFit="1" customWidth="1"/>
    <col min="1295" max="1543" width="9.140625" style="4"/>
    <col min="1544" max="1544" width="10.140625" style="4" bestFit="1" customWidth="1"/>
    <col min="1545" max="1545" width="9.140625" style="4"/>
    <col min="1546" max="1546" width="9.7109375" style="4" customWidth="1"/>
    <col min="1547" max="1547" width="11.42578125" style="4" customWidth="1"/>
    <col min="1548" max="1548" width="13.85546875" style="4" customWidth="1"/>
    <col min="1549" max="1549" width="9.140625" style="4"/>
    <col min="1550" max="1550" width="19" style="4" bestFit="1" customWidth="1"/>
    <col min="1551" max="1799" width="9.140625" style="4"/>
    <col min="1800" max="1800" width="10.140625" style="4" bestFit="1" customWidth="1"/>
    <col min="1801" max="1801" width="9.140625" style="4"/>
    <col min="1802" max="1802" width="9.7109375" style="4" customWidth="1"/>
    <col min="1803" max="1803" width="11.42578125" style="4" customWidth="1"/>
    <col min="1804" max="1804" width="13.85546875" style="4" customWidth="1"/>
    <col min="1805" max="1805" width="9.140625" style="4"/>
    <col min="1806" max="1806" width="19" style="4" bestFit="1" customWidth="1"/>
    <col min="1807" max="2055" width="9.140625" style="4"/>
    <col min="2056" max="2056" width="10.140625" style="4" bestFit="1" customWidth="1"/>
    <col min="2057" max="2057" width="9.140625" style="4"/>
    <col min="2058" max="2058" width="9.7109375" style="4" customWidth="1"/>
    <col min="2059" max="2059" width="11.42578125" style="4" customWidth="1"/>
    <col min="2060" max="2060" width="13.85546875" style="4" customWidth="1"/>
    <col min="2061" max="2061" width="9.140625" style="4"/>
    <col min="2062" max="2062" width="19" style="4" bestFit="1" customWidth="1"/>
    <col min="2063" max="2311" width="9.140625" style="4"/>
    <col min="2312" max="2312" width="10.140625" style="4" bestFit="1" customWidth="1"/>
    <col min="2313" max="2313" width="9.140625" style="4"/>
    <col min="2314" max="2314" width="9.7109375" style="4" customWidth="1"/>
    <col min="2315" max="2315" width="11.42578125" style="4" customWidth="1"/>
    <col min="2316" max="2316" width="13.85546875" style="4" customWidth="1"/>
    <col min="2317" max="2317" width="9.140625" style="4"/>
    <col min="2318" max="2318" width="19" style="4" bestFit="1" customWidth="1"/>
    <col min="2319" max="2567" width="9.140625" style="4"/>
    <col min="2568" max="2568" width="10.140625" style="4" bestFit="1" customWidth="1"/>
    <col min="2569" max="2569" width="9.140625" style="4"/>
    <col min="2570" max="2570" width="9.7109375" style="4" customWidth="1"/>
    <col min="2571" max="2571" width="11.42578125" style="4" customWidth="1"/>
    <col min="2572" max="2572" width="13.85546875" style="4" customWidth="1"/>
    <col min="2573" max="2573" width="9.140625" style="4"/>
    <col min="2574" max="2574" width="19" style="4" bestFit="1" customWidth="1"/>
    <col min="2575" max="2823" width="9.140625" style="4"/>
    <col min="2824" max="2824" width="10.140625" style="4" bestFit="1" customWidth="1"/>
    <col min="2825" max="2825" width="9.140625" style="4"/>
    <col min="2826" max="2826" width="9.7109375" style="4" customWidth="1"/>
    <col min="2827" max="2827" width="11.42578125" style="4" customWidth="1"/>
    <col min="2828" max="2828" width="13.85546875" style="4" customWidth="1"/>
    <col min="2829" max="2829" width="9.140625" style="4"/>
    <col min="2830" max="2830" width="19" style="4" bestFit="1" customWidth="1"/>
    <col min="2831" max="3079" width="9.140625" style="4"/>
    <col min="3080" max="3080" width="10.140625" style="4" bestFit="1" customWidth="1"/>
    <col min="3081" max="3081" width="9.140625" style="4"/>
    <col min="3082" max="3082" width="9.7109375" style="4" customWidth="1"/>
    <col min="3083" max="3083" width="11.42578125" style="4" customWidth="1"/>
    <col min="3084" max="3084" width="13.85546875" style="4" customWidth="1"/>
    <col min="3085" max="3085" width="9.140625" style="4"/>
    <col min="3086" max="3086" width="19" style="4" bestFit="1" customWidth="1"/>
    <col min="3087" max="3335" width="9.140625" style="4"/>
    <col min="3336" max="3336" width="10.140625" style="4" bestFit="1" customWidth="1"/>
    <col min="3337" max="3337" width="9.140625" style="4"/>
    <col min="3338" max="3338" width="9.7109375" style="4" customWidth="1"/>
    <col min="3339" max="3339" width="11.42578125" style="4" customWidth="1"/>
    <col min="3340" max="3340" width="13.85546875" style="4" customWidth="1"/>
    <col min="3341" max="3341" width="9.140625" style="4"/>
    <col min="3342" max="3342" width="19" style="4" bestFit="1" customWidth="1"/>
    <col min="3343" max="3591" width="9.140625" style="4"/>
    <col min="3592" max="3592" width="10.140625" style="4" bestFit="1" customWidth="1"/>
    <col min="3593" max="3593" width="9.140625" style="4"/>
    <col min="3594" max="3594" width="9.7109375" style="4" customWidth="1"/>
    <col min="3595" max="3595" width="11.42578125" style="4" customWidth="1"/>
    <col min="3596" max="3596" width="13.85546875" style="4" customWidth="1"/>
    <col min="3597" max="3597" width="9.140625" style="4"/>
    <col min="3598" max="3598" width="19" style="4" bestFit="1" customWidth="1"/>
    <col min="3599" max="3847" width="9.140625" style="4"/>
    <col min="3848" max="3848" width="10.140625" style="4" bestFit="1" customWidth="1"/>
    <col min="3849" max="3849" width="9.140625" style="4"/>
    <col min="3850" max="3850" width="9.7109375" style="4" customWidth="1"/>
    <col min="3851" max="3851" width="11.42578125" style="4" customWidth="1"/>
    <col min="3852" max="3852" width="13.85546875" style="4" customWidth="1"/>
    <col min="3853" max="3853" width="9.140625" style="4"/>
    <col min="3854" max="3854" width="19" style="4" bestFit="1" customWidth="1"/>
    <col min="3855" max="4103" width="9.140625" style="4"/>
    <col min="4104" max="4104" width="10.140625" style="4" bestFit="1" customWidth="1"/>
    <col min="4105" max="4105" width="9.140625" style="4"/>
    <col min="4106" max="4106" width="9.7109375" style="4" customWidth="1"/>
    <col min="4107" max="4107" width="11.42578125" style="4" customWidth="1"/>
    <col min="4108" max="4108" width="13.85546875" style="4" customWidth="1"/>
    <col min="4109" max="4109" width="9.140625" style="4"/>
    <col min="4110" max="4110" width="19" style="4" bestFit="1" customWidth="1"/>
    <col min="4111" max="4359" width="9.140625" style="4"/>
    <col min="4360" max="4360" width="10.140625" style="4" bestFit="1" customWidth="1"/>
    <col min="4361" max="4361" width="9.140625" style="4"/>
    <col min="4362" max="4362" width="9.7109375" style="4" customWidth="1"/>
    <col min="4363" max="4363" width="11.42578125" style="4" customWidth="1"/>
    <col min="4364" max="4364" width="13.85546875" style="4" customWidth="1"/>
    <col min="4365" max="4365" width="9.140625" style="4"/>
    <col min="4366" max="4366" width="19" style="4" bestFit="1" customWidth="1"/>
    <col min="4367" max="4615" width="9.140625" style="4"/>
    <col min="4616" max="4616" width="10.140625" style="4" bestFit="1" customWidth="1"/>
    <col min="4617" max="4617" width="9.140625" style="4"/>
    <col min="4618" max="4618" width="9.7109375" style="4" customWidth="1"/>
    <col min="4619" max="4619" width="11.42578125" style="4" customWidth="1"/>
    <col min="4620" max="4620" width="13.85546875" style="4" customWidth="1"/>
    <col min="4621" max="4621" width="9.140625" style="4"/>
    <col min="4622" max="4622" width="19" style="4" bestFit="1" customWidth="1"/>
    <col min="4623" max="4871" width="9.140625" style="4"/>
    <col min="4872" max="4872" width="10.140625" style="4" bestFit="1" customWidth="1"/>
    <col min="4873" max="4873" width="9.140625" style="4"/>
    <col min="4874" max="4874" width="9.7109375" style="4" customWidth="1"/>
    <col min="4875" max="4875" width="11.42578125" style="4" customWidth="1"/>
    <col min="4876" max="4876" width="13.85546875" style="4" customWidth="1"/>
    <col min="4877" max="4877" width="9.140625" style="4"/>
    <col min="4878" max="4878" width="19" style="4" bestFit="1" customWidth="1"/>
    <col min="4879" max="5127" width="9.140625" style="4"/>
    <col min="5128" max="5128" width="10.140625" style="4" bestFit="1" customWidth="1"/>
    <col min="5129" max="5129" width="9.140625" style="4"/>
    <col min="5130" max="5130" width="9.7109375" style="4" customWidth="1"/>
    <col min="5131" max="5131" width="11.42578125" style="4" customWidth="1"/>
    <col min="5132" max="5132" width="13.85546875" style="4" customWidth="1"/>
    <col min="5133" max="5133" width="9.140625" style="4"/>
    <col min="5134" max="5134" width="19" style="4" bestFit="1" customWidth="1"/>
    <col min="5135" max="5383" width="9.140625" style="4"/>
    <col min="5384" max="5384" width="10.140625" style="4" bestFit="1" customWidth="1"/>
    <col min="5385" max="5385" width="9.140625" style="4"/>
    <col min="5386" max="5386" width="9.7109375" style="4" customWidth="1"/>
    <col min="5387" max="5387" width="11.42578125" style="4" customWidth="1"/>
    <col min="5388" max="5388" width="13.85546875" style="4" customWidth="1"/>
    <col min="5389" max="5389" width="9.140625" style="4"/>
    <col min="5390" max="5390" width="19" style="4" bestFit="1" customWidth="1"/>
    <col min="5391" max="5639" width="9.140625" style="4"/>
    <col min="5640" max="5640" width="10.140625" style="4" bestFit="1" customWidth="1"/>
    <col min="5641" max="5641" width="9.140625" style="4"/>
    <col min="5642" max="5642" width="9.7109375" style="4" customWidth="1"/>
    <col min="5643" max="5643" width="11.42578125" style="4" customWidth="1"/>
    <col min="5644" max="5644" width="13.85546875" style="4" customWidth="1"/>
    <col min="5645" max="5645" width="9.140625" style="4"/>
    <col min="5646" max="5646" width="19" style="4" bestFit="1" customWidth="1"/>
    <col min="5647" max="5895" width="9.140625" style="4"/>
    <col min="5896" max="5896" width="10.140625" style="4" bestFit="1" customWidth="1"/>
    <col min="5897" max="5897" width="9.140625" style="4"/>
    <col min="5898" max="5898" width="9.7109375" style="4" customWidth="1"/>
    <col min="5899" max="5899" width="11.42578125" style="4" customWidth="1"/>
    <col min="5900" max="5900" width="13.85546875" style="4" customWidth="1"/>
    <col min="5901" max="5901" width="9.140625" style="4"/>
    <col min="5902" max="5902" width="19" style="4" bestFit="1" customWidth="1"/>
    <col min="5903" max="6151" width="9.140625" style="4"/>
    <col min="6152" max="6152" width="10.140625" style="4" bestFit="1" customWidth="1"/>
    <col min="6153" max="6153" width="9.140625" style="4"/>
    <col min="6154" max="6154" width="9.7109375" style="4" customWidth="1"/>
    <col min="6155" max="6155" width="11.42578125" style="4" customWidth="1"/>
    <col min="6156" max="6156" width="13.85546875" style="4" customWidth="1"/>
    <col min="6157" max="6157" width="9.140625" style="4"/>
    <col min="6158" max="6158" width="19" style="4" bestFit="1" customWidth="1"/>
    <col min="6159" max="6407" width="9.140625" style="4"/>
    <col min="6408" max="6408" width="10.140625" style="4" bestFit="1" customWidth="1"/>
    <col min="6409" max="6409" width="9.140625" style="4"/>
    <col min="6410" max="6410" width="9.7109375" style="4" customWidth="1"/>
    <col min="6411" max="6411" width="11.42578125" style="4" customWidth="1"/>
    <col min="6412" max="6412" width="13.85546875" style="4" customWidth="1"/>
    <col min="6413" max="6413" width="9.140625" style="4"/>
    <col min="6414" max="6414" width="19" style="4" bestFit="1" customWidth="1"/>
    <col min="6415" max="6663" width="9.140625" style="4"/>
    <col min="6664" max="6664" width="10.140625" style="4" bestFit="1" customWidth="1"/>
    <col min="6665" max="6665" width="9.140625" style="4"/>
    <col min="6666" max="6666" width="9.7109375" style="4" customWidth="1"/>
    <col min="6667" max="6667" width="11.42578125" style="4" customWidth="1"/>
    <col min="6668" max="6668" width="13.85546875" style="4" customWidth="1"/>
    <col min="6669" max="6669" width="9.140625" style="4"/>
    <col min="6670" max="6670" width="19" style="4" bestFit="1" customWidth="1"/>
    <col min="6671" max="6919" width="9.140625" style="4"/>
    <col min="6920" max="6920" width="10.140625" style="4" bestFit="1" customWidth="1"/>
    <col min="6921" max="6921" width="9.140625" style="4"/>
    <col min="6922" max="6922" width="9.7109375" style="4" customWidth="1"/>
    <col min="6923" max="6923" width="11.42578125" style="4" customWidth="1"/>
    <col min="6924" max="6924" width="13.85546875" style="4" customWidth="1"/>
    <col min="6925" max="6925" width="9.140625" style="4"/>
    <col min="6926" max="6926" width="19" style="4" bestFit="1" customWidth="1"/>
    <col min="6927" max="7175" width="9.140625" style="4"/>
    <col min="7176" max="7176" width="10.140625" style="4" bestFit="1" customWidth="1"/>
    <col min="7177" max="7177" width="9.140625" style="4"/>
    <col min="7178" max="7178" width="9.7109375" style="4" customWidth="1"/>
    <col min="7179" max="7179" width="11.42578125" style="4" customWidth="1"/>
    <col min="7180" max="7180" width="13.85546875" style="4" customWidth="1"/>
    <col min="7181" max="7181" width="9.140625" style="4"/>
    <col min="7182" max="7182" width="19" style="4" bestFit="1" customWidth="1"/>
    <col min="7183" max="7431" width="9.140625" style="4"/>
    <col min="7432" max="7432" width="10.140625" style="4" bestFit="1" customWidth="1"/>
    <col min="7433" max="7433" width="9.140625" style="4"/>
    <col min="7434" max="7434" width="9.7109375" style="4" customWidth="1"/>
    <col min="7435" max="7435" width="11.42578125" style="4" customWidth="1"/>
    <col min="7436" max="7436" width="13.85546875" style="4" customWidth="1"/>
    <col min="7437" max="7437" width="9.140625" style="4"/>
    <col min="7438" max="7438" width="19" style="4" bestFit="1" customWidth="1"/>
    <col min="7439" max="7687" width="9.140625" style="4"/>
    <col min="7688" max="7688" width="10.140625" style="4" bestFit="1" customWidth="1"/>
    <col min="7689" max="7689" width="9.140625" style="4"/>
    <col min="7690" max="7690" width="9.7109375" style="4" customWidth="1"/>
    <col min="7691" max="7691" width="11.42578125" style="4" customWidth="1"/>
    <col min="7692" max="7692" width="13.85546875" style="4" customWidth="1"/>
    <col min="7693" max="7693" width="9.140625" style="4"/>
    <col min="7694" max="7694" width="19" style="4" bestFit="1" customWidth="1"/>
    <col min="7695" max="7943" width="9.140625" style="4"/>
    <col min="7944" max="7944" width="10.140625" style="4" bestFit="1" customWidth="1"/>
    <col min="7945" max="7945" width="9.140625" style="4"/>
    <col min="7946" max="7946" width="9.7109375" style="4" customWidth="1"/>
    <col min="7947" max="7947" width="11.42578125" style="4" customWidth="1"/>
    <col min="7948" max="7948" width="13.85546875" style="4" customWidth="1"/>
    <col min="7949" max="7949" width="9.140625" style="4"/>
    <col min="7950" max="7950" width="19" style="4" bestFit="1" customWidth="1"/>
    <col min="7951" max="8199" width="9.140625" style="4"/>
    <col min="8200" max="8200" width="10.140625" style="4" bestFit="1" customWidth="1"/>
    <col min="8201" max="8201" width="9.140625" style="4"/>
    <col min="8202" max="8202" width="9.7109375" style="4" customWidth="1"/>
    <col min="8203" max="8203" width="11.42578125" style="4" customWidth="1"/>
    <col min="8204" max="8204" width="13.85546875" style="4" customWidth="1"/>
    <col min="8205" max="8205" width="9.140625" style="4"/>
    <col min="8206" max="8206" width="19" style="4" bestFit="1" customWidth="1"/>
    <col min="8207" max="8455" width="9.140625" style="4"/>
    <col min="8456" max="8456" width="10.140625" style="4" bestFit="1" customWidth="1"/>
    <col min="8457" max="8457" width="9.140625" style="4"/>
    <col min="8458" max="8458" width="9.7109375" style="4" customWidth="1"/>
    <col min="8459" max="8459" width="11.42578125" style="4" customWidth="1"/>
    <col min="8460" max="8460" width="13.85546875" style="4" customWidth="1"/>
    <col min="8461" max="8461" width="9.140625" style="4"/>
    <col min="8462" max="8462" width="19" style="4" bestFit="1" customWidth="1"/>
    <col min="8463" max="8711" width="9.140625" style="4"/>
    <col min="8712" max="8712" width="10.140625" style="4" bestFit="1" customWidth="1"/>
    <col min="8713" max="8713" width="9.140625" style="4"/>
    <col min="8714" max="8714" width="9.7109375" style="4" customWidth="1"/>
    <col min="8715" max="8715" width="11.42578125" style="4" customWidth="1"/>
    <col min="8716" max="8716" width="13.85546875" style="4" customWidth="1"/>
    <col min="8717" max="8717" width="9.140625" style="4"/>
    <col min="8718" max="8718" width="19" style="4" bestFit="1" customWidth="1"/>
    <col min="8719" max="8967" width="9.140625" style="4"/>
    <col min="8968" max="8968" width="10.140625" style="4" bestFit="1" customWidth="1"/>
    <col min="8969" max="8969" width="9.140625" style="4"/>
    <col min="8970" max="8970" width="9.7109375" style="4" customWidth="1"/>
    <col min="8971" max="8971" width="11.42578125" style="4" customWidth="1"/>
    <col min="8972" max="8972" width="13.85546875" style="4" customWidth="1"/>
    <col min="8973" max="8973" width="9.140625" style="4"/>
    <col min="8974" max="8974" width="19" style="4" bestFit="1" customWidth="1"/>
    <col min="8975" max="9223" width="9.140625" style="4"/>
    <col min="9224" max="9224" width="10.140625" style="4" bestFit="1" customWidth="1"/>
    <col min="9225" max="9225" width="9.140625" style="4"/>
    <col min="9226" max="9226" width="9.7109375" style="4" customWidth="1"/>
    <col min="9227" max="9227" width="11.42578125" style="4" customWidth="1"/>
    <col min="9228" max="9228" width="13.85546875" style="4" customWidth="1"/>
    <col min="9229" max="9229" width="9.140625" style="4"/>
    <col min="9230" max="9230" width="19" style="4" bestFit="1" customWidth="1"/>
    <col min="9231" max="9479" width="9.140625" style="4"/>
    <col min="9480" max="9480" width="10.140625" style="4" bestFit="1" customWidth="1"/>
    <col min="9481" max="9481" width="9.140625" style="4"/>
    <col min="9482" max="9482" width="9.7109375" style="4" customWidth="1"/>
    <col min="9483" max="9483" width="11.42578125" style="4" customWidth="1"/>
    <col min="9484" max="9484" width="13.85546875" style="4" customWidth="1"/>
    <col min="9485" max="9485" width="9.140625" style="4"/>
    <col min="9486" max="9486" width="19" style="4" bestFit="1" customWidth="1"/>
    <col min="9487" max="9735" width="9.140625" style="4"/>
    <col min="9736" max="9736" width="10.140625" style="4" bestFit="1" customWidth="1"/>
    <col min="9737" max="9737" width="9.140625" style="4"/>
    <col min="9738" max="9738" width="9.7109375" style="4" customWidth="1"/>
    <col min="9739" max="9739" width="11.42578125" style="4" customWidth="1"/>
    <col min="9740" max="9740" width="13.85546875" style="4" customWidth="1"/>
    <col min="9741" max="9741" width="9.140625" style="4"/>
    <col min="9742" max="9742" width="19" style="4" bestFit="1" customWidth="1"/>
    <col min="9743" max="9991" width="9.140625" style="4"/>
    <col min="9992" max="9992" width="10.140625" style="4" bestFit="1" customWidth="1"/>
    <col min="9993" max="9993" width="9.140625" style="4"/>
    <col min="9994" max="9994" width="9.7109375" style="4" customWidth="1"/>
    <col min="9995" max="9995" width="11.42578125" style="4" customWidth="1"/>
    <col min="9996" max="9996" width="13.85546875" style="4" customWidth="1"/>
    <col min="9997" max="9997" width="9.140625" style="4"/>
    <col min="9998" max="9998" width="19" style="4" bestFit="1" customWidth="1"/>
    <col min="9999" max="10247" width="9.140625" style="4"/>
    <col min="10248" max="10248" width="10.140625" style="4" bestFit="1" customWidth="1"/>
    <col min="10249" max="10249" width="9.140625" style="4"/>
    <col min="10250" max="10250" width="9.7109375" style="4" customWidth="1"/>
    <col min="10251" max="10251" width="11.42578125" style="4" customWidth="1"/>
    <col min="10252" max="10252" width="13.85546875" style="4" customWidth="1"/>
    <col min="10253" max="10253" width="9.140625" style="4"/>
    <col min="10254" max="10254" width="19" style="4" bestFit="1" customWidth="1"/>
    <col min="10255" max="10503" width="9.140625" style="4"/>
    <col min="10504" max="10504" width="10.140625" style="4" bestFit="1" customWidth="1"/>
    <col min="10505" max="10505" width="9.140625" style="4"/>
    <col min="10506" max="10506" width="9.7109375" style="4" customWidth="1"/>
    <col min="10507" max="10507" width="11.42578125" style="4" customWidth="1"/>
    <col min="10508" max="10508" width="13.85546875" style="4" customWidth="1"/>
    <col min="10509" max="10509" width="9.140625" style="4"/>
    <col min="10510" max="10510" width="19" style="4" bestFit="1" customWidth="1"/>
    <col min="10511" max="10759" width="9.140625" style="4"/>
    <col min="10760" max="10760" width="10.140625" style="4" bestFit="1" customWidth="1"/>
    <col min="10761" max="10761" width="9.140625" style="4"/>
    <col min="10762" max="10762" width="9.7109375" style="4" customWidth="1"/>
    <col min="10763" max="10763" width="11.42578125" style="4" customWidth="1"/>
    <col min="10764" max="10764" width="13.85546875" style="4" customWidth="1"/>
    <col min="10765" max="10765" width="9.140625" style="4"/>
    <col min="10766" max="10766" width="19" style="4" bestFit="1" customWidth="1"/>
    <col min="10767" max="11015" width="9.140625" style="4"/>
    <col min="11016" max="11016" width="10.140625" style="4" bestFit="1" customWidth="1"/>
    <col min="11017" max="11017" width="9.140625" style="4"/>
    <col min="11018" max="11018" width="9.7109375" style="4" customWidth="1"/>
    <col min="11019" max="11019" width="11.42578125" style="4" customWidth="1"/>
    <col min="11020" max="11020" width="13.85546875" style="4" customWidth="1"/>
    <col min="11021" max="11021" width="9.140625" style="4"/>
    <col min="11022" max="11022" width="19" style="4" bestFit="1" customWidth="1"/>
    <col min="11023" max="11271" width="9.140625" style="4"/>
    <col min="11272" max="11272" width="10.140625" style="4" bestFit="1" customWidth="1"/>
    <col min="11273" max="11273" width="9.140625" style="4"/>
    <col min="11274" max="11274" width="9.7109375" style="4" customWidth="1"/>
    <col min="11275" max="11275" width="11.42578125" style="4" customWidth="1"/>
    <col min="11276" max="11276" width="13.85546875" style="4" customWidth="1"/>
    <col min="11277" max="11277" width="9.140625" style="4"/>
    <col min="11278" max="11278" width="19" style="4" bestFit="1" customWidth="1"/>
    <col min="11279" max="11527" width="9.140625" style="4"/>
    <col min="11528" max="11528" width="10.140625" style="4" bestFit="1" customWidth="1"/>
    <col min="11529" max="11529" width="9.140625" style="4"/>
    <col min="11530" max="11530" width="9.7109375" style="4" customWidth="1"/>
    <col min="11531" max="11531" width="11.42578125" style="4" customWidth="1"/>
    <col min="11532" max="11532" width="13.85546875" style="4" customWidth="1"/>
    <col min="11533" max="11533" width="9.140625" style="4"/>
    <col min="11534" max="11534" width="19" style="4" bestFit="1" customWidth="1"/>
    <col min="11535" max="11783" width="9.140625" style="4"/>
    <col min="11784" max="11784" width="10.140625" style="4" bestFit="1" customWidth="1"/>
    <col min="11785" max="11785" width="9.140625" style="4"/>
    <col min="11786" max="11786" width="9.7109375" style="4" customWidth="1"/>
    <col min="11787" max="11787" width="11.42578125" style="4" customWidth="1"/>
    <col min="11788" max="11788" width="13.85546875" style="4" customWidth="1"/>
    <col min="11789" max="11789" width="9.140625" style="4"/>
    <col min="11790" max="11790" width="19" style="4" bestFit="1" customWidth="1"/>
    <col min="11791" max="12039" width="9.140625" style="4"/>
    <col min="12040" max="12040" width="10.140625" style="4" bestFit="1" customWidth="1"/>
    <col min="12041" max="12041" width="9.140625" style="4"/>
    <col min="12042" max="12042" width="9.7109375" style="4" customWidth="1"/>
    <col min="12043" max="12043" width="11.42578125" style="4" customWidth="1"/>
    <col min="12044" max="12044" width="13.85546875" style="4" customWidth="1"/>
    <col min="12045" max="12045" width="9.140625" style="4"/>
    <col min="12046" max="12046" width="19" style="4" bestFit="1" customWidth="1"/>
    <col min="12047" max="12295" width="9.140625" style="4"/>
    <col min="12296" max="12296" width="10.140625" style="4" bestFit="1" customWidth="1"/>
    <col min="12297" max="12297" width="9.140625" style="4"/>
    <col min="12298" max="12298" width="9.7109375" style="4" customWidth="1"/>
    <col min="12299" max="12299" width="11.42578125" style="4" customWidth="1"/>
    <col min="12300" max="12300" width="13.85546875" style="4" customWidth="1"/>
    <col min="12301" max="12301" width="9.140625" style="4"/>
    <col min="12302" max="12302" width="19" style="4" bestFit="1" customWidth="1"/>
    <col min="12303" max="12551" width="9.140625" style="4"/>
    <col min="12552" max="12552" width="10.140625" style="4" bestFit="1" customWidth="1"/>
    <col min="12553" max="12553" width="9.140625" style="4"/>
    <col min="12554" max="12554" width="9.7109375" style="4" customWidth="1"/>
    <col min="12555" max="12555" width="11.42578125" style="4" customWidth="1"/>
    <col min="12556" max="12556" width="13.85546875" style="4" customWidth="1"/>
    <col min="12557" max="12557" width="9.140625" style="4"/>
    <col min="12558" max="12558" width="19" style="4" bestFit="1" customWidth="1"/>
    <col min="12559" max="12807" width="9.140625" style="4"/>
    <col min="12808" max="12808" width="10.140625" style="4" bestFit="1" customWidth="1"/>
    <col min="12809" max="12809" width="9.140625" style="4"/>
    <col min="12810" max="12810" width="9.7109375" style="4" customWidth="1"/>
    <col min="12811" max="12811" width="11.42578125" style="4" customWidth="1"/>
    <col min="12812" max="12812" width="13.85546875" style="4" customWidth="1"/>
    <col min="12813" max="12813" width="9.140625" style="4"/>
    <col min="12814" max="12814" width="19" style="4" bestFit="1" customWidth="1"/>
    <col min="12815" max="13063" width="9.140625" style="4"/>
    <col min="13064" max="13064" width="10.140625" style="4" bestFit="1" customWidth="1"/>
    <col min="13065" max="13065" width="9.140625" style="4"/>
    <col min="13066" max="13066" width="9.7109375" style="4" customWidth="1"/>
    <col min="13067" max="13067" width="11.42578125" style="4" customWidth="1"/>
    <col min="13068" max="13068" width="13.85546875" style="4" customWidth="1"/>
    <col min="13069" max="13069" width="9.140625" style="4"/>
    <col min="13070" max="13070" width="19" style="4" bestFit="1" customWidth="1"/>
    <col min="13071" max="13319" width="9.140625" style="4"/>
    <col min="13320" max="13320" width="10.140625" style="4" bestFit="1" customWidth="1"/>
    <col min="13321" max="13321" width="9.140625" style="4"/>
    <col min="13322" max="13322" width="9.7109375" style="4" customWidth="1"/>
    <col min="13323" max="13323" width="11.42578125" style="4" customWidth="1"/>
    <col min="13324" max="13324" width="13.85546875" style="4" customWidth="1"/>
    <col min="13325" max="13325" width="9.140625" style="4"/>
    <col min="13326" max="13326" width="19" style="4" bestFit="1" customWidth="1"/>
    <col min="13327" max="13575" width="9.140625" style="4"/>
    <col min="13576" max="13576" width="10.140625" style="4" bestFit="1" customWidth="1"/>
    <col min="13577" max="13577" width="9.140625" style="4"/>
    <col min="13578" max="13578" width="9.7109375" style="4" customWidth="1"/>
    <col min="13579" max="13579" width="11.42578125" style="4" customWidth="1"/>
    <col min="13580" max="13580" width="13.85546875" style="4" customWidth="1"/>
    <col min="13581" max="13581" width="9.140625" style="4"/>
    <col min="13582" max="13582" width="19" style="4" bestFit="1" customWidth="1"/>
    <col min="13583" max="13831" width="9.140625" style="4"/>
    <col min="13832" max="13832" width="10.140625" style="4" bestFit="1" customWidth="1"/>
    <col min="13833" max="13833" width="9.140625" style="4"/>
    <col min="13834" max="13834" width="9.7109375" style="4" customWidth="1"/>
    <col min="13835" max="13835" width="11.42578125" style="4" customWidth="1"/>
    <col min="13836" max="13836" width="13.85546875" style="4" customWidth="1"/>
    <col min="13837" max="13837" width="9.140625" style="4"/>
    <col min="13838" max="13838" width="19" style="4" bestFit="1" customWidth="1"/>
    <col min="13839" max="14087" width="9.140625" style="4"/>
    <col min="14088" max="14088" width="10.140625" style="4" bestFit="1" customWidth="1"/>
    <col min="14089" max="14089" width="9.140625" style="4"/>
    <col min="14090" max="14090" width="9.7109375" style="4" customWidth="1"/>
    <col min="14091" max="14091" width="11.42578125" style="4" customWidth="1"/>
    <col min="14092" max="14092" width="13.85546875" style="4" customWidth="1"/>
    <col min="14093" max="14093" width="9.140625" style="4"/>
    <col min="14094" max="14094" width="19" style="4" bestFit="1" customWidth="1"/>
    <col min="14095" max="14343" width="9.140625" style="4"/>
    <col min="14344" max="14344" width="10.140625" style="4" bestFit="1" customWidth="1"/>
    <col min="14345" max="14345" width="9.140625" style="4"/>
    <col min="14346" max="14346" width="9.7109375" style="4" customWidth="1"/>
    <col min="14347" max="14347" width="11.42578125" style="4" customWidth="1"/>
    <col min="14348" max="14348" width="13.85546875" style="4" customWidth="1"/>
    <col min="14349" max="14349" width="9.140625" style="4"/>
    <col min="14350" max="14350" width="19" style="4" bestFit="1" customWidth="1"/>
    <col min="14351" max="14599" width="9.140625" style="4"/>
    <col min="14600" max="14600" width="10.140625" style="4" bestFit="1" customWidth="1"/>
    <col min="14601" max="14601" width="9.140625" style="4"/>
    <col min="14602" max="14602" width="9.7109375" style="4" customWidth="1"/>
    <col min="14603" max="14603" width="11.42578125" style="4" customWidth="1"/>
    <col min="14604" max="14604" width="13.85546875" style="4" customWidth="1"/>
    <col min="14605" max="14605" width="9.140625" style="4"/>
    <col min="14606" max="14606" width="19" style="4" bestFit="1" customWidth="1"/>
    <col min="14607" max="14855" width="9.140625" style="4"/>
    <col min="14856" max="14856" width="10.140625" style="4" bestFit="1" customWidth="1"/>
    <col min="14857" max="14857" width="9.140625" style="4"/>
    <col min="14858" max="14858" width="9.7109375" style="4" customWidth="1"/>
    <col min="14859" max="14859" width="11.42578125" style="4" customWidth="1"/>
    <col min="14860" max="14860" width="13.85546875" style="4" customWidth="1"/>
    <col min="14861" max="14861" width="9.140625" style="4"/>
    <col min="14862" max="14862" width="19" style="4" bestFit="1" customWidth="1"/>
    <col min="14863" max="15111" width="9.140625" style="4"/>
    <col min="15112" max="15112" width="10.140625" style="4" bestFit="1" customWidth="1"/>
    <col min="15113" max="15113" width="9.140625" style="4"/>
    <col min="15114" max="15114" width="9.7109375" style="4" customWidth="1"/>
    <col min="15115" max="15115" width="11.42578125" style="4" customWidth="1"/>
    <col min="15116" max="15116" width="13.85546875" style="4" customWidth="1"/>
    <col min="15117" max="15117" width="9.140625" style="4"/>
    <col min="15118" max="15118" width="19" style="4" bestFit="1" customWidth="1"/>
    <col min="15119" max="15367" width="9.140625" style="4"/>
    <col min="15368" max="15368" width="10.140625" style="4" bestFit="1" customWidth="1"/>
    <col min="15369" max="15369" width="9.140625" style="4"/>
    <col min="15370" max="15370" width="9.7109375" style="4" customWidth="1"/>
    <col min="15371" max="15371" width="11.42578125" style="4" customWidth="1"/>
    <col min="15372" max="15372" width="13.85546875" style="4" customWidth="1"/>
    <col min="15373" max="15373" width="9.140625" style="4"/>
    <col min="15374" max="15374" width="19" style="4" bestFit="1" customWidth="1"/>
    <col min="15375" max="15623" width="9.140625" style="4"/>
    <col min="15624" max="15624" width="10.140625" style="4" bestFit="1" customWidth="1"/>
    <col min="15625" max="15625" width="9.140625" style="4"/>
    <col min="15626" max="15626" width="9.7109375" style="4" customWidth="1"/>
    <col min="15627" max="15627" width="11.42578125" style="4" customWidth="1"/>
    <col min="15628" max="15628" width="13.85546875" style="4" customWidth="1"/>
    <col min="15629" max="15629" width="9.140625" style="4"/>
    <col min="15630" max="15630" width="19" style="4" bestFit="1" customWidth="1"/>
    <col min="15631" max="15879" width="9.140625" style="4"/>
    <col min="15880" max="15880" width="10.140625" style="4" bestFit="1" customWidth="1"/>
    <col min="15881" max="15881" width="9.140625" style="4"/>
    <col min="15882" max="15882" width="9.7109375" style="4" customWidth="1"/>
    <col min="15883" max="15883" width="11.42578125" style="4" customWidth="1"/>
    <col min="15884" max="15884" width="13.85546875" style="4" customWidth="1"/>
    <col min="15885" max="15885" width="9.140625" style="4"/>
    <col min="15886" max="15886" width="19" style="4" bestFit="1" customWidth="1"/>
    <col min="15887" max="16135" width="9.140625" style="4"/>
    <col min="16136" max="16136" width="10.140625" style="4" bestFit="1" customWidth="1"/>
    <col min="16137" max="16137" width="9.140625" style="4"/>
    <col min="16138" max="16138" width="9.7109375" style="4" customWidth="1"/>
    <col min="16139" max="16139" width="11.42578125" style="4" customWidth="1"/>
    <col min="16140" max="16140" width="13.85546875" style="4" customWidth="1"/>
    <col min="16141" max="16141" width="9.140625" style="4"/>
    <col min="16142" max="16142" width="19" style="4" bestFit="1" customWidth="1"/>
    <col min="16143" max="16384" width="9.140625" style="4"/>
  </cols>
  <sheetData>
    <row r="1" spans="1:15" ht="21.75" customHeight="1" x14ac:dyDescent="0.2">
      <c r="A1" s="353"/>
      <c r="B1" s="354"/>
      <c r="C1" s="354"/>
      <c r="D1" s="354"/>
      <c r="E1" s="354"/>
      <c r="F1" s="354"/>
      <c r="G1" s="354"/>
      <c r="H1" s="354"/>
      <c r="I1" s="354"/>
      <c r="J1" s="354"/>
      <c r="K1" s="321" t="s">
        <v>409</v>
      </c>
      <c r="L1" s="322">
        <v>2017</v>
      </c>
    </row>
    <row r="2" spans="1:15" ht="24.75" customHeight="1" thickBot="1" x14ac:dyDescent="0.25">
      <c r="A2" s="355" t="s">
        <v>247</v>
      </c>
      <c r="B2" s="356"/>
      <c r="C2" s="356"/>
      <c r="D2" s="356"/>
      <c r="E2" s="356"/>
      <c r="F2" s="356"/>
      <c r="G2" s="356"/>
      <c r="H2" s="356"/>
      <c r="I2" s="356"/>
      <c r="J2" s="356"/>
      <c r="K2" s="356"/>
      <c r="L2" s="357"/>
    </row>
    <row r="3" spans="1:15" ht="13.5" customHeight="1" x14ac:dyDescent="0.2">
      <c r="A3" s="358" t="s">
        <v>248</v>
      </c>
      <c r="B3" s="359"/>
      <c r="C3" s="359"/>
      <c r="D3" s="359"/>
      <c r="E3" s="359"/>
      <c r="F3" s="359"/>
      <c r="G3" s="359"/>
      <c r="H3" s="359"/>
      <c r="I3" s="359"/>
      <c r="J3" s="359"/>
      <c r="K3" s="359"/>
      <c r="L3" s="360"/>
      <c r="M3" s="26"/>
    </row>
    <row r="4" spans="1:15" ht="15" customHeight="1" x14ac:dyDescent="0.2">
      <c r="A4" s="361" t="s">
        <v>119</v>
      </c>
      <c r="B4" s="362"/>
      <c r="C4" s="362"/>
      <c r="D4" s="362"/>
      <c r="E4" s="363">
        <v>2016</v>
      </c>
      <c r="F4" s="364"/>
      <c r="G4" s="363">
        <v>2017</v>
      </c>
      <c r="H4" s="364"/>
      <c r="I4" s="373">
        <v>2018</v>
      </c>
      <c r="J4" s="374"/>
      <c r="K4" s="373">
        <v>2019</v>
      </c>
      <c r="L4" s="374"/>
      <c r="M4" s="26"/>
      <c r="N4" s="5"/>
    </row>
    <row r="5" spans="1:15" ht="12.75" customHeight="1" x14ac:dyDescent="0.2">
      <c r="A5" s="348" t="s">
        <v>249</v>
      </c>
      <c r="B5" s="349"/>
      <c r="C5" s="349"/>
      <c r="D5" s="349"/>
      <c r="E5" s="317"/>
      <c r="F5" s="318"/>
      <c r="G5" s="317"/>
      <c r="H5" s="318"/>
      <c r="I5" s="319"/>
      <c r="J5" s="320"/>
      <c r="K5" s="301"/>
      <c r="L5" s="302"/>
    </row>
    <row r="6" spans="1:15" ht="12.75" customHeight="1" x14ac:dyDescent="0.2">
      <c r="A6" s="342" t="s">
        <v>250</v>
      </c>
      <c r="B6" s="343"/>
      <c r="C6" s="343"/>
      <c r="D6" s="343"/>
      <c r="E6" s="344">
        <v>1.25</v>
      </c>
      <c r="F6" s="345"/>
      <c r="G6" s="344">
        <v>1.25</v>
      </c>
      <c r="H6" s="345"/>
      <c r="I6" s="340">
        <v>2</v>
      </c>
      <c r="J6" s="341"/>
      <c r="K6" s="367">
        <v>2</v>
      </c>
      <c r="L6" s="368"/>
      <c r="N6" s="5"/>
    </row>
    <row r="7" spans="1:15" ht="15" customHeight="1" x14ac:dyDescent="0.2">
      <c r="A7" s="342" t="s">
        <v>251</v>
      </c>
      <c r="B7" s="343"/>
      <c r="C7" s="343"/>
      <c r="D7" s="343"/>
      <c r="E7" s="344">
        <v>3</v>
      </c>
      <c r="F7" s="345"/>
      <c r="G7" s="344">
        <v>3</v>
      </c>
      <c r="H7" s="345"/>
      <c r="I7" s="340">
        <v>2</v>
      </c>
      <c r="J7" s="341"/>
      <c r="K7" s="367">
        <v>2</v>
      </c>
      <c r="L7" s="368"/>
    </row>
    <row r="8" spans="1:15" ht="15" customHeight="1" x14ac:dyDescent="0.2">
      <c r="A8" s="369" t="s">
        <v>252</v>
      </c>
      <c r="B8" s="370"/>
      <c r="C8" s="370"/>
      <c r="D8" s="370"/>
      <c r="E8" s="371">
        <f>SUM(E5:F7)</f>
        <v>4.25</v>
      </c>
      <c r="F8" s="372"/>
      <c r="G8" s="371">
        <f>SUM(G5:H7)</f>
        <v>4.25</v>
      </c>
      <c r="H8" s="372"/>
      <c r="I8" s="371">
        <f>SUM(I5:J7)</f>
        <v>4</v>
      </c>
      <c r="J8" s="372"/>
      <c r="K8" s="371">
        <f>SUM(K5:L7)</f>
        <v>4</v>
      </c>
      <c r="L8" s="372"/>
    </row>
    <row r="9" spans="1:15" s="15" customFormat="1" ht="22.5" customHeight="1" x14ac:dyDescent="0.2">
      <c r="A9" s="350"/>
      <c r="B9" s="351"/>
      <c r="C9" s="351"/>
      <c r="D9" s="351"/>
      <c r="E9" s="351"/>
      <c r="F9" s="351"/>
      <c r="G9" s="351"/>
      <c r="H9" s="351"/>
      <c r="I9" s="351"/>
      <c r="J9" s="351"/>
      <c r="K9" s="351"/>
      <c r="L9" s="352"/>
    </row>
    <row r="10" spans="1:15" x14ac:dyDescent="0.2">
      <c r="A10" s="378" t="s">
        <v>253</v>
      </c>
      <c r="B10" s="379"/>
      <c r="C10" s="379"/>
      <c r="D10" s="379"/>
      <c r="E10" s="379"/>
      <c r="F10" s="379"/>
      <c r="G10" s="379"/>
      <c r="H10" s="379"/>
      <c r="I10" s="379"/>
      <c r="J10" s="379"/>
      <c r="K10" s="379"/>
      <c r="L10" s="380"/>
    </row>
    <row r="11" spans="1:15" x14ac:dyDescent="0.2">
      <c r="A11" s="361" t="s">
        <v>119</v>
      </c>
      <c r="B11" s="362"/>
      <c r="C11" s="362"/>
      <c r="D11" s="362"/>
      <c r="E11" s="363">
        <v>2016</v>
      </c>
      <c r="F11" s="364"/>
      <c r="G11" s="363">
        <v>2017</v>
      </c>
      <c r="H11" s="364"/>
      <c r="I11" s="365">
        <v>2018</v>
      </c>
      <c r="J11" s="366"/>
      <c r="K11" s="365">
        <v>2019</v>
      </c>
      <c r="L11" s="366"/>
    </row>
    <row r="12" spans="1:15" x14ac:dyDescent="0.2">
      <c r="A12" s="348" t="s">
        <v>249</v>
      </c>
      <c r="B12" s="349"/>
      <c r="C12" s="349"/>
      <c r="D12" s="349"/>
      <c r="E12" s="303"/>
      <c r="F12" s="303"/>
      <c r="G12" s="303"/>
      <c r="H12" s="303"/>
      <c r="I12" s="381"/>
      <c r="J12" s="382"/>
      <c r="K12" s="301"/>
      <c r="L12" s="302"/>
    </row>
    <row r="13" spans="1:15" ht="15" customHeight="1" x14ac:dyDescent="0.2">
      <c r="A13" s="342" t="s">
        <v>250</v>
      </c>
      <c r="B13" s="343"/>
      <c r="C13" s="343"/>
      <c r="D13" s="343"/>
      <c r="E13" s="344">
        <v>31</v>
      </c>
      <c r="F13" s="345"/>
      <c r="G13" s="344">
        <v>35</v>
      </c>
      <c r="H13" s="345"/>
      <c r="I13" s="385">
        <v>36</v>
      </c>
      <c r="J13" s="386"/>
      <c r="K13" s="346">
        <v>38</v>
      </c>
      <c r="L13" s="347"/>
    </row>
    <row r="14" spans="1:15" ht="15" customHeight="1" x14ac:dyDescent="0.2">
      <c r="A14" s="342" t="s">
        <v>251</v>
      </c>
      <c r="B14" s="343"/>
      <c r="C14" s="343"/>
      <c r="D14" s="343"/>
      <c r="E14" s="344">
        <v>47</v>
      </c>
      <c r="F14" s="345"/>
      <c r="G14" s="344">
        <v>47</v>
      </c>
      <c r="H14" s="345"/>
      <c r="I14" s="385">
        <v>47</v>
      </c>
      <c r="J14" s="386"/>
      <c r="K14" s="346">
        <v>48</v>
      </c>
      <c r="L14" s="347"/>
    </row>
    <row r="15" spans="1:15" ht="15" customHeight="1" x14ac:dyDescent="0.2">
      <c r="A15" s="369" t="s">
        <v>254</v>
      </c>
      <c r="B15" s="370"/>
      <c r="C15" s="370"/>
      <c r="D15" s="370"/>
      <c r="E15" s="383">
        <f>SUM(E12:F14)/3</f>
        <v>26</v>
      </c>
      <c r="F15" s="384"/>
      <c r="G15" s="383">
        <f>SUM(G12:H14)/3</f>
        <v>27.333333333333332</v>
      </c>
      <c r="H15" s="384"/>
      <c r="I15" s="375">
        <f>SUM(I12:J14)/3</f>
        <v>27.666666666666668</v>
      </c>
      <c r="J15" s="375"/>
      <c r="K15" s="375">
        <f>SUM(K12:L14)/3</f>
        <v>28.666666666666668</v>
      </c>
      <c r="L15" s="375"/>
      <c r="O15" s="35"/>
    </row>
    <row r="16" spans="1:15" ht="32.25" customHeight="1" x14ac:dyDescent="0.2">
      <c r="A16" s="350"/>
      <c r="B16" s="351"/>
      <c r="C16" s="351"/>
      <c r="D16" s="351"/>
      <c r="E16" s="351"/>
      <c r="F16" s="351"/>
      <c r="G16" s="351"/>
      <c r="H16" s="351"/>
      <c r="I16" s="351"/>
      <c r="J16" s="351"/>
      <c r="K16" s="351"/>
      <c r="L16" s="352"/>
    </row>
    <row r="17" spans="1:12" x14ac:dyDescent="0.2">
      <c r="A17" s="378" t="s">
        <v>255</v>
      </c>
      <c r="B17" s="379"/>
      <c r="C17" s="379"/>
      <c r="D17" s="379"/>
      <c r="E17" s="379"/>
      <c r="F17" s="379"/>
      <c r="G17" s="379"/>
      <c r="H17" s="379"/>
      <c r="I17" s="379"/>
      <c r="J17" s="379"/>
      <c r="K17" s="379"/>
      <c r="L17" s="380"/>
    </row>
    <row r="18" spans="1:12" x14ac:dyDescent="0.2">
      <c r="A18" s="361" t="s">
        <v>119</v>
      </c>
      <c r="B18" s="362"/>
      <c r="C18" s="362"/>
      <c r="D18" s="362"/>
      <c r="E18" s="363">
        <v>2016</v>
      </c>
      <c r="F18" s="364"/>
      <c r="G18" s="363">
        <v>2017</v>
      </c>
      <c r="H18" s="364"/>
      <c r="I18" s="365">
        <v>2018</v>
      </c>
      <c r="J18" s="366"/>
      <c r="K18" s="365">
        <v>2019</v>
      </c>
      <c r="L18" s="366"/>
    </row>
    <row r="19" spans="1:12" ht="15" customHeight="1" thickBot="1" x14ac:dyDescent="0.25">
      <c r="A19" s="348" t="s">
        <v>256</v>
      </c>
      <c r="B19" s="349"/>
      <c r="C19" s="349"/>
      <c r="D19" s="349"/>
      <c r="E19" s="399">
        <v>0.09</v>
      </c>
      <c r="F19" s="400"/>
      <c r="G19" s="401">
        <v>0.09</v>
      </c>
      <c r="H19" s="400"/>
      <c r="I19" s="376">
        <v>0.1</v>
      </c>
      <c r="J19" s="377"/>
      <c r="K19" s="390">
        <v>0.09</v>
      </c>
      <c r="L19" s="391"/>
    </row>
    <row r="20" spans="1:12" ht="15.75" customHeight="1" thickBot="1" x14ac:dyDescent="0.25">
      <c r="A20" s="392" t="s">
        <v>257</v>
      </c>
      <c r="B20" s="393"/>
      <c r="C20" s="393"/>
      <c r="D20" s="393"/>
      <c r="E20" s="394">
        <v>0.01</v>
      </c>
      <c r="F20" s="395"/>
      <c r="G20" s="396">
        <v>0.5</v>
      </c>
      <c r="H20" s="395"/>
      <c r="I20" s="397">
        <v>0.01</v>
      </c>
      <c r="J20" s="398"/>
      <c r="K20" s="390">
        <v>0.01</v>
      </c>
      <c r="L20" s="391"/>
    </row>
    <row r="21" spans="1:12" x14ac:dyDescent="0.2">
      <c r="A21" s="39"/>
      <c r="B21" s="40"/>
      <c r="C21" s="40"/>
      <c r="D21" s="40"/>
      <c r="E21" s="40"/>
      <c r="F21" s="40"/>
      <c r="G21" s="40"/>
      <c r="H21" s="40"/>
      <c r="I21" s="40"/>
      <c r="J21" s="40"/>
      <c r="K21" s="40"/>
      <c r="L21" s="41"/>
    </row>
    <row r="22" spans="1:12" x14ac:dyDescent="0.2">
      <c r="A22" s="387"/>
      <c r="B22" s="388"/>
      <c r="C22" s="388"/>
      <c r="D22" s="388"/>
      <c r="E22" s="388"/>
      <c r="F22" s="388"/>
      <c r="G22" s="388"/>
      <c r="H22" s="388"/>
      <c r="I22" s="388"/>
      <c r="J22" s="388"/>
      <c r="K22" s="388"/>
      <c r="L22" s="389"/>
    </row>
    <row r="23" spans="1:12" x14ac:dyDescent="0.2">
      <c r="A23" s="39"/>
      <c r="B23" s="40"/>
      <c r="C23" s="40"/>
      <c r="D23" s="40"/>
      <c r="E23" s="40"/>
      <c r="F23" s="40"/>
      <c r="G23" s="40"/>
      <c r="H23" s="40"/>
      <c r="I23" s="40"/>
      <c r="J23" s="40"/>
      <c r="K23" s="40"/>
      <c r="L23" s="41"/>
    </row>
    <row r="24" spans="1:12" ht="13.5" thickBot="1" x14ac:dyDescent="0.25">
      <c r="A24" s="39"/>
      <c r="B24" s="40"/>
      <c r="C24" s="40"/>
      <c r="D24" s="40"/>
      <c r="E24" s="40"/>
      <c r="F24" s="40"/>
      <c r="G24" s="40"/>
      <c r="H24" s="40"/>
      <c r="I24" s="40"/>
      <c r="J24" s="40"/>
      <c r="K24" s="40"/>
      <c r="L24" s="41"/>
    </row>
    <row r="25" spans="1:12" x14ac:dyDescent="0.2">
      <c r="A25" s="358" t="s">
        <v>258</v>
      </c>
      <c r="B25" s="359"/>
      <c r="C25" s="359"/>
      <c r="D25" s="359"/>
      <c r="E25" s="359"/>
      <c r="F25" s="359"/>
      <c r="G25" s="359"/>
      <c r="H25" s="359"/>
      <c r="I25" s="359"/>
      <c r="J25" s="359"/>
      <c r="K25" s="359"/>
      <c r="L25" s="360"/>
    </row>
    <row r="26" spans="1:12" x14ac:dyDescent="0.2">
      <c r="A26" s="361" t="s">
        <v>119</v>
      </c>
      <c r="B26" s="362"/>
      <c r="C26" s="362"/>
      <c r="D26" s="362"/>
      <c r="E26" s="363">
        <v>2016</v>
      </c>
      <c r="F26" s="364"/>
      <c r="G26" s="363">
        <v>2017</v>
      </c>
      <c r="H26" s="364"/>
      <c r="I26" s="365">
        <v>2018</v>
      </c>
      <c r="J26" s="366"/>
      <c r="K26" s="365">
        <v>2019</v>
      </c>
      <c r="L26" s="366"/>
    </row>
    <row r="27" spans="1:12" ht="12.75" customHeight="1" x14ac:dyDescent="0.2">
      <c r="A27" s="348" t="s">
        <v>259</v>
      </c>
      <c r="B27" s="349"/>
      <c r="C27" s="349"/>
      <c r="D27" s="349"/>
      <c r="E27" s="408">
        <v>210527.46</v>
      </c>
      <c r="F27" s="409"/>
      <c r="G27" s="410">
        <v>223474</v>
      </c>
      <c r="H27" s="409"/>
      <c r="I27" s="411">
        <v>186692</v>
      </c>
      <c r="J27" s="412"/>
      <c r="K27" s="406">
        <v>203055</v>
      </c>
      <c r="L27" s="407"/>
    </row>
    <row r="28" spans="1:12" ht="12.75" customHeight="1" x14ac:dyDescent="0.2">
      <c r="A28" s="348" t="s">
        <v>260</v>
      </c>
      <c r="B28" s="349"/>
      <c r="C28" s="349"/>
      <c r="D28" s="349"/>
      <c r="E28" s="408">
        <v>100</v>
      </c>
      <c r="F28" s="409"/>
      <c r="G28" s="410">
        <v>100</v>
      </c>
      <c r="H28" s="409"/>
      <c r="I28" s="411">
        <v>100</v>
      </c>
      <c r="J28" s="412"/>
      <c r="K28" s="406">
        <v>100</v>
      </c>
      <c r="L28" s="407"/>
    </row>
    <row r="29" spans="1:12" ht="12.75" customHeight="1" thickBot="1" x14ac:dyDescent="0.25">
      <c r="A29" s="402" t="s">
        <v>261</v>
      </c>
      <c r="B29" s="403"/>
      <c r="C29" s="403"/>
      <c r="D29" s="403"/>
      <c r="E29" s="304"/>
      <c r="F29" s="305"/>
      <c r="G29" s="304"/>
      <c r="H29" s="305"/>
      <c r="I29" s="404"/>
      <c r="J29" s="405"/>
      <c r="K29" s="413"/>
      <c r="L29" s="414"/>
    </row>
    <row r="30" spans="1:12" x14ac:dyDescent="0.2">
      <c r="A30" s="39"/>
      <c r="B30" s="40"/>
      <c r="C30" s="40"/>
      <c r="D30" s="40"/>
      <c r="E30" s="40"/>
      <c r="F30" s="40"/>
      <c r="G30" s="40"/>
      <c r="H30" s="40"/>
      <c r="I30" s="40"/>
      <c r="J30" s="40"/>
      <c r="K30" s="40"/>
      <c r="L30" s="41"/>
    </row>
    <row r="31" spans="1:12" ht="13.5" thickBot="1" x14ac:dyDescent="0.25">
      <c r="A31" s="39"/>
      <c r="B31" s="40"/>
      <c r="C31" s="40"/>
      <c r="D31" s="40"/>
      <c r="E31" s="40"/>
      <c r="F31" s="40"/>
      <c r="G31" s="40"/>
      <c r="H31" s="40"/>
      <c r="I31" s="40"/>
      <c r="J31" s="40"/>
      <c r="K31" s="40"/>
      <c r="L31" s="41"/>
    </row>
    <row r="32" spans="1:12" x14ac:dyDescent="0.2">
      <c r="A32" s="431" t="s">
        <v>262</v>
      </c>
      <c r="B32" s="432"/>
      <c r="C32" s="432"/>
      <c r="D32" s="432"/>
      <c r="E32" s="432"/>
      <c r="F32" s="432"/>
      <c r="G32" s="432"/>
      <c r="H32" s="432"/>
      <c r="I32" s="432"/>
      <c r="J32" s="432"/>
      <c r="K32" s="432"/>
      <c r="L32" s="433"/>
    </row>
    <row r="33" spans="1:13" x14ac:dyDescent="0.2">
      <c r="A33" s="415" t="s">
        <v>119</v>
      </c>
      <c r="B33" s="416"/>
      <c r="C33" s="416"/>
      <c r="D33" s="417"/>
      <c r="E33" s="418">
        <v>2016</v>
      </c>
      <c r="F33" s="418"/>
      <c r="G33" s="418">
        <v>2017</v>
      </c>
      <c r="H33" s="418"/>
      <c r="I33" s="418">
        <v>2018</v>
      </c>
      <c r="J33" s="418"/>
      <c r="K33" s="418">
        <v>2019</v>
      </c>
      <c r="L33" s="443"/>
    </row>
    <row r="34" spans="1:13" ht="12.75" customHeight="1" x14ac:dyDescent="0.2">
      <c r="A34" s="444" t="s">
        <v>263</v>
      </c>
      <c r="B34" s="445"/>
      <c r="C34" s="445"/>
      <c r="D34" s="446"/>
      <c r="E34" s="447">
        <v>0.30233231667984983</v>
      </c>
      <c r="F34" s="448"/>
      <c r="G34" s="447">
        <v>0.27279999999999999</v>
      </c>
      <c r="H34" s="448"/>
      <c r="I34" s="447">
        <v>0.24579999999999999</v>
      </c>
      <c r="J34" s="448"/>
      <c r="K34" s="447">
        <v>0.26769999999999999</v>
      </c>
      <c r="L34" s="448"/>
    </row>
    <row r="35" spans="1:13" ht="12.75" customHeight="1" x14ac:dyDescent="0.2">
      <c r="A35" s="440" t="s">
        <v>224</v>
      </c>
      <c r="B35" s="441"/>
      <c r="C35" s="441"/>
      <c r="D35" s="442"/>
      <c r="E35" s="449"/>
      <c r="F35" s="450"/>
      <c r="G35" s="449"/>
      <c r="H35" s="450"/>
      <c r="I35" s="449"/>
      <c r="J35" s="450"/>
      <c r="K35" s="449"/>
      <c r="L35" s="450"/>
    </row>
    <row r="36" spans="1:13" ht="12.75" customHeight="1" x14ac:dyDescent="0.2">
      <c r="A36" s="419" t="s">
        <v>264</v>
      </c>
      <c r="B36" s="420"/>
      <c r="C36" s="420"/>
      <c r="D36" s="421"/>
      <c r="E36" s="451"/>
      <c r="F36" s="452"/>
      <c r="G36" s="451"/>
      <c r="H36" s="452"/>
      <c r="I36" s="451"/>
      <c r="J36" s="452"/>
      <c r="K36" s="451"/>
      <c r="L36" s="452"/>
    </row>
    <row r="37" spans="1:13" ht="12.75" customHeight="1" x14ac:dyDescent="0.2">
      <c r="A37" s="444" t="s">
        <v>265</v>
      </c>
      <c r="B37" s="445"/>
      <c r="C37" s="445"/>
      <c r="D37" s="446"/>
      <c r="E37" s="434">
        <f>E27/E8</f>
        <v>49535.872941176465</v>
      </c>
      <c r="F37" s="435"/>
      <c r="G37" s="434">
        <f>G27/G8</f>
        <v>52582.117647058825</v>
      </c>
      <c r="H37" s="435"/>
      <c r="I37" s="434">
        <f>I27/I8</f>
        <v>46673</v>
      </c>
      <c r="J37" s="435"/>
      <c r="K37" s="434">
        <f>K27/K8</f>
        <v>50763.75</v>
      </c>
      <c r="L37" s="435"/>
    </row>
    <row r="38" spans="1:13" ht="12.75" customHeight="1" x14ac:dyDescent="0.2">
      <c r="A38" s="440" t="s">
        <v>224</v>
      </c>
      <c r="B38" s="441"/>
      <c r="C38" s="441"/>
      <c r="D38" s="442"/>
      <c r="E38" s="436"/>
      <c r="F38" s="437"/>
      <c r="G38" s="436"/>
      <c r="H38" s="437"/>
      <c r="I38" s="436"/>
      <c r="J38" s="437"/>
      <c r="K38" s="436"/>
      <c r="L38" s="437"/>
    </row>
    <row r="39" spans="1:13" ht="12.75" customHeight="1" x14ac:dyDescent="0.2">
      <c r="A39" s="419" t="s">
        <v>266</v>
      </c>
      <c r="B39" s="420"/>
      <c r="C39" s="420"/>
      <c r="D39" s="421"/>
      <c r="E39" s="438"/>
      <c r="F39" s="439"/>
      <c r="G39" s="438"/>
      <c r="H39" s="439"/>
      <c r="I39" s="438"/>
      <c r="J39" s="439"/>
      <c r="K39" s="438"/>
      <c r="L39" s="439"/>
    </row>
    <row r="40" spans="1:13" ht="12.75" customHeight="1" x14ac:dyDescent="0.2">
      <c r="A40" s="422" t="s">
        <v>267</v>
      </c>
      <c r="B40" s="423"/>
      <c r="C40" s="423"/>
      <c r="D40" s="424"/>
      <c r="E40" s="425">
        <v>182.06966887417218</v>
      </c>
      <c r="F40" s="426"/>
      <c r="G40" s="425">
        <v>174.34281846679966</v>
      </c>
      <c r="H40" s="426"/>
      <c r="I40" s="425">
        <v>175.3428184668</v>
      </c>
      <c r="J40" s="426"/>
      <c r="K40" s="425">
        <v>176.3428184668</v>
      </c>
      <c r="L40" s="426"/>
    </row>
    <row r="41" spans="1:13" ht="12.75" customHeight="1" x14ac:dyDescent="0.2">
      <c r="A41" s="440" t="s">
        <v>224</v>
      </c>
      <c r="B41" s="441"/>
      <c r="C41" s="441"/>
      <c r="D41" s="442"/>
      <c r="E41" s="427"/>
      <c r="F41" s="428"/>
      <c r="G41" s="427"/>
      <c r="H41" s="428"/>
      <c r="I41" s="427"/>
      <c r="J41" s="428"/>
      <c r="K41" s="427"/>
      <c r="L41" s="428"/>
    </row>
    <row r="42" spans="1:13" ht="13.5" customHeight="1" x14ac:dyDescent="0.2">
      <c r="A42" s="419" t="s">
        <v>118</v>
      </c>
      <c r="B42" s="420"/>
      <c r="C42" s="420"/>
      <c r="D42" s="421"/>
      <c r="E42" s="429"/>
      <c r="F42" s="430"/>
      <c r="G42" s="429"/>
      <c r="H42" s="430"/>
      <c r="I42" s="429"/>
      <c r="J42" s="430"/>
      <c r="K42" s="429"/>
      <c r="L42" s="430"/>
    </row>
    <row r="43" spans="1:13" ht="12.75" customHeight="1" x14ac:dyDescent="0.2">
      <c r="A43" s="422" t="s">
        <v>268</v>
      </c>
      <c r="B43" s="423"/>
      <c r="C43" s="423"/>
      <c r="D43" s="424"/>
      <c r="E43" s="453">
        <v>228.78787878787878</v>
      </c>
      <c r="F43" s="454"/>
      <c r="G43" s="453">
        <v>233.62183754993342</v>
      </c>
      <c r="H43" s="454"/>
      <c r="I43" s="453">
        <v>234.62183754993299</v>
      </c>
      <c r="J43" s="454"/>
      <c r="K43" s="453">
        <v>235.62183754993299</v>
      </c>
      <c r="L43" s="454"/>
    </row>
    <row r="44" spans="1:13" ht="12.75" customHeight="1" x14ac:dyDescent="0.2">
      <c r="A44" s="440" t="s">
        <v>118</v>
      </c>
      <c r="B44" s="441"/>
      <c r="C44" s="441"/>
      <c r="D44" s="442"/>
      <c r="E44" s="455"/>
      <c r="F44" s="456"/>
      <c r="G44" s="455"/>
      <c r="H44" s="456"/>
      <c r="I44" s="455"/>
      <c r="J44" s="456"/>
      <c r="K44" s="455"/>
      <c r="L44" s="456"/>
      <c r="M44" s="42"/>
    </row>
    <row r="45" spans="1:13" ht="12.75" customHeight="1" x14ac:dyDescent="0.2">
      <c r="A45" s="419" t="s">
        <v>266</v>
      </c>
      <c r="B45" s="420"/>
      <c r="C45" s="420"/>
      <c r="D45" s="421"/>
      <c r="E45" s="457"/>
      <c r="F45" s="458"/>
      <c r="G45" s="457"/>
      <c r="H45" s="458"/>
      <c r="I45" s="457"/>
      <c r="J45" s="458"/>
      <c r="K45" s="457"/>
      <c r="L45" s="458"/>
    </row>
    <row r="46" spans="1:13" ht="12.75" customHeight="1" x14ac:dyDescent="0.2">
      <c r="A46" s="444" t="s">
        <v>269</v>
      </c>
      <c r="B46" s="445"/>
      <c r="C46" s="445"/>
      <c r="D46" s="446"/>
      <c r="E46" s="447">
        <f>E5/E8</f>
        <v>0</v>
      </c>
      <c r="F46" s="448"/>
      <c r="G46" s="447">
        <f>G5/G8</f>
        <v>0</v>
      </c>
      <c r="H46" s="448"/>
      <c r="I46" s="447">
        <f>I5/I8</f>
        <v>0</v>
      </c>
      <c r="J46" s="448"/>
      <c r="K46" s="447">
        <v>0</v>
      </c>
      <c r="L46" s="448"/>
    </row>
    <row r="47" spans="1:13" ht="12.75" customHeight="1" x14ac:dyDescent="0.2">
      <c r="A47" s="440" t="s">
        <v>270</v>
      </c>
      <c r="B47" s="441"/>
      <c r="C47" s="441"/>
      <c r="D47" s="442"/>
      <c r="E47" s="449"/>
      <c r="F47" s="450"/>
      <c r="G47" s="449"/>
      <c r="H47" s="450"/>
      <c r="I47" s="449"/>
      <c r="J47" s="450"/>
      <c r="K47" s="449"/>
      <c r="L47" s="450"/>
    </row>
    <row r="48" spans="1:13" ht="12.75" customHeight="1" x14ac:dyDescent="0.2">
      <c r="A48" s="419" t="s">
        <v>266</v>
      </c>
      <c r="B48" s="420"/>
      <c r="C48" s="420"/>
      <c r="D48" s="421"/>
      <c r="E48" s="451"/>
      <c r="F48" s="452"/>
      <c r="G48" s="451"/>
      <c r="H48" s="452"/>
      <c r="I48" s="451"/>
      <c r="J48" s="452"/>
      <c r="K48" s="451"/>
      <c r="L48" s="452"/>
    </row>
    <row r="49" spans="1:12" ht="12.75" customHeight="1" x14ac:dyDescent="0.2">
      <c r="A49" s="422" t="s">
        <v>271</v>
      </c>
      <c r="B49" s="423"/>
      <c r="C49" s="423"/>
      <c r="D49" s="424"/>
      <c r="E49" s="447">
        <f>E6/E8</f>
        <v>0.29411764705882354</v>
      </c>
      <c r="F49" s="448"/>
      <c r="G49" s="447">
        <f>G6/G8</f>
        <v>0.29411764705882354</v>
      </c>
      <c r="H49" s="448"/>
      <c r="I49" s="447">
        <f>I6/I8</f>
        <v>0.5</v>
      </c>
      <c r="J49" s="448"/>
      <c r="K49" s="447">
        <v>0.5</v>
      </c>
      <c r="L49" s="448"/>
    </row>
    <row r="50" spans="1:12" ht="12.75" customHeight="1" x14ac:dyDescent="0.2">
      <c r="A50" s="440" t="s">
        <v>272</v>
      </c>
      <c r="B50" s="441"/>
      <c r="C50" s="441"/>
      <c r="D50" s="442"/>
      <c r="E50" s="449"/>
      <c r="F50" s="450"/>
      <c r="G50" s="449"/>
      <c r="H50" s="450"/>
      <c r="I50" s="449"/>
      <c r="J50" s="450"/>
      <c r="K50" s="449"/>
      <c r="L50" s="450"/>
    </row>
    <row r="51" spans="1:12" ht="13.5" customHeight="1" x14ac:dyDescent="0.2">
      <c r="A51" s="459" t="s">
        <v>266</v>
      </c>
      <c r="B51" s="441"/>
      <c r="C51" s="441"/>
      <c r="D51" s="442"/>
      <c r="E51" s="451"/>
      <c r="F51" s="452"/>
      <c r="G51" s="451"/>
      <c r="H51" s="452"/>
      <c r="I51" s="451"/>
      <c r="J51" s="452"/>
      <c r="K51" s="451"/>
      <c r="L51" s="452"/>
    </row>
    <row r="52" spans="1:12" ht="13.15" customHeight="1" x14ac:dyDescent="0.2">
      <c r="A52" s="444" t="s">
        <v>273</v>
      </c>
      <c r="B52" s="445"/>
      <c r="C52" s="445"/>
      <c r="D52" s="446"/>
      <c r="E52" s="447">
        <f>E29/E28</f>
        <v>0</v>
      </c>
      <c r="F52" s="448"/>
      <c r="G52" s="447">
        <f>G29/G28</f>
        <v>0</v>
      </c>
      <c r="H52" s="448"/>
      <c r="I52" s="447">
        <f>I29/I28</f>
        <v>0</v>
      </c>
      <c r="J52" s="448"/>
      <c r="K52" s="447">
        <v>0</v>
      </c>
      <c r="L52" s="448"/>
    </row>
    <row r="53" spans="1:12" ht="13.15" customHeight="1" x14ac:dyDescent="0.2">
      <c r="A53" s="440" t="s">
        <v>274</v>
      </c>
      <c r="B53" s="441"/>
      <c r="C53" s="441"/>
      <c r="D53" s="442"/>
      <c r="E53" s="449"/>
      <c r="F53" s="450"/>
      <c r="G53" s="449"/>
      <c r="H53" s="450"/>
      <c r="I53" s="449"/>
      <c r="J53" s="450"/>
      <c r="K53" s="449"/>
      <c r="L53" s="450"/>
    </row>
    <row r="54" spans="1:12" ht="13.15" customHeight="1" x14ac:dyDescent="0.2">
      <c r="A54" s="419" t="s">
        <v>275</v>
      </c>
      <c r="B54" s="420"/>
      <c r="C54" s="420"/>
      <c r="D54" s="421"/>
      <c r="E54" s="451"/>
      <c r="F54" s="452"/>
      <c r="G54" s="451"/>
      <c r="H54" s="452"/>
      <c r="I54" s="451"/>
      <c r="J54" s="452"/>
      <c r="K54" s="451"/>
      <c r="L54" s="452"/>
    </row>
    <row r="55" spans="1:12" ht="13.15" customHeight="1" x14ac:dyDescent="0.2">
      <c r="A55" s="444" t="s">
        <v>276</v>
      </c>
      <c r="B55" s="445"/>
      <c r="C55" s="445"/>
      <c r="D55" s="446"/>
      <c r="E55" s="425">
        <f>E29/E8</f>
        <v>0</v>
      </c>
      <c r="F55" s="426"/>
      <c r="G55" s="425">
        <f>G29/G8</f>
        <v>0</v>
      </c>
      <c r="H55" s="426"/>
      <c r="I55" s="467">
        <f>I29/I8</f>
        <v>0</v>
      </c>
      <c r="J55" s="467"/>
      <c r="K55" s="467">
        <v>0</v>
      </c>
      <c r="L55" s="467"/>
    </row>
    <row r="56" spans="1:12" ht="13.15" customHeight="1" x14ac:dyDescent="0.2">
      <c r="A56" s="440" t="s">
        <v>277</v>
      </c>
      <c r="B56" s="441"/>
      <c r="C56" s="441"/>
      <c r="D56" s="442"/>
      <c r="E56" s="427"/>
      <c r="F56" s="428"/>
      <c r="G56" s="427"/>
      <c r="H56" s="428"/>
      <c r="I56" s="467"/>
      <c r="J56" s="467"/>
      <c r="K56" s="467"/>
      <c r="L56" s="467"/>
    </row>
    <row r="57" spans="1:12" ht="13.15" customHeight="1" x14ac:dyDescent="0.2">
      <c r="A57" s="419" t="s">
        <v>266</v>
      </c>
      <c r="B57" s="420"/>
      <c r="C57" s="420"/>
      <c r="D57" s="421"/>
      <c r="E57" s="429"/>
      <c r="F57" s="430"/>
      <c r="G57" s="429"/>
      <c r="H57" s="430"/>
      <c r="I57" s="467"/>
      <c r="J57" s="467"/>
      <c r="K57" s="467"/>
      <c r="L57" s="467"/>
    </row>
    <row r="58" spans="1:12" ht="13.15" customHeight="1" x14ac:dyDescent="0.2">
      <c r="A58" s="422" t="s">
        <v>278</v>
      </c>
      <c r="B58" s="423"/>
      <c r="C58" s="423"/>
      <c r="D58" s="424"/>
      <c r="E58" s="447">
        <f>E29/E27</f>
        <v>0</v>
      </c>
      <c r="F58" s="448"/>
      <c r="G58" s="447">
        <f>G29/G27</f>
        <v>0</v>
      </c>
      <c r="H58" s="448"/>
      <c r="I58" s="462">
        <f>I29/I27</f>
        <v>0</v>
      </c>
      <c r="J58" s="462"/>
      <c r="K58" s="462">
        <v>0</v>
      </c>
      <c r="L58" s="462"/>
    </row>
    <row r="59" spans="1:12" ht="13.15" customHeight="1" x14ac:dyDescent="0.2">
      <c r="A59" s="440" t="s">
        <v>277</v>
      </c>
      <c r="B59" s="441"/>
      <c r="C59" s="441"/>
      <c r="D59" s="442"/>
      <c r="E59" s="449"/>
      <c r="F59" s="450"/>
      <c r="G59" s="449"/>
      <c r="H59" s="450"/>
      <c r="I59" s="462"/>
      <c r="J59" s="462"/>
      <c r="K59" s="462"/>
      <c r="L59" s="462"/>
    </row>
    <row r="60" spans="1:12" ht="13.9" customHeight="1" thickBot="1" x14ac:dyDescent="0.25">
      <c r="A60" s="464" t="s">
        <v>224</v>
      </c>
      <c r="B60" s="465"/>
      <c r="C60" s="465"/>
      <c r="D60" s="466"/>
      <c r="E60" s="460"/>
      <c r="F60" s="461"/>
      <c r="G60" s="460"/>
      <c r="H60" s="461"/>
      <c r="I60" s="463"/>
      <c r="J60" s="463"/>
      <c r="K60" s="463"/>
      <c r="L60" s="463"/>
    </row>
    <row r="63" spans="1:12" x14ac:dyDescent="0.2">
      <c r="A63" s="388"/>
      <c r="B63" s="388"/>
      <c r="C63" s="388"/>
      <c r="D63" s="388"/>
      <c r="E63" s="388"/>
      <c r="F63" s="388"/>
      <c r="G63" s="388"/>
      <c r="H63" s="388"/>
      <c r="I63" s="388"/>
      <c r="J63" s="388"/>
      <c r="K63" s="388"/>
      <c r="L63" s="388"/>
    </row>
  </sheetData>
  <customSheetViews>
    <customSheetView guid="{FD66CCA4-E734-40F6-A42D-704ADC03C8FF}" showPageBreaks="1" printArea="1" showRuler="0" topLeftCell="A7">
      <selection activeCell="S19" sqref="S19"/>
      <rowBreaks count="1" manualBreakCount="1">
        <brk id="60" max="11" man="1"/>
      </rowBreaks>
      <pageMargins left="0.39370078740157483" right="0.39370078740157483" top="0.6692913385826772" bottom="0.19685039370078741" header="0.19685039370078741" footer="0.19685039370078741"/>
      <printOptions horizontalCentered="1"/>
      <pageSetup scale="80" orientation="portrait" r:id="rId1"/>
      <headerFooter alignWithMargins="0">
        <oddHeader>&amp;C&amp;B</oddHeader>
        <oddFooter>&amp;L&amp;"Tahoma,Corsivo"&amp;8&amp;F&amp;R&amp;P</oddFooter>
      </headerFooter>
    </customSheetView>
    <customSheetView guid="{0CDFE071-D2BF-4AC9-96FE-3C7CC2EB89D1}" showPageBreaks="1" printArea="1" topLeftCell="A13">
      <selection activeCell="E34" sqref="E34:F36"/>
      <rowBreaks count="1" manualBreakCount="1">
        <brk id="60" max="11" man="1"/>
      </rowBreaks>
      <pageMargins left="0.39370078740157483" right="0.39370078740157483" top="0.6692913385826772" bottom="0.19685039370078741" header="0.19685039370078741" footer="0.19685039370078741"/>
      <printOptions horizontalCentered="1"/>
      <pageSetup scale="80" orientation="portrait" r:id="rId2"/>
      <headerFooter alignWithMargins="0">
        <oddHeader>&amp;C&amp;B</oddHeader>
        <oddFooter>&amp;L&amp;"Tahoma,Corsivo"&amp;8&amp;F&amp;R&amp;P</oddFooter>
      </headerFooter>
    </customSheetView>
    <customSheetView guid="{5274FD7E-76C2-47C3-8C9C-C2C181076605}" showPageBreaks="1" showRuler="0" topLeftCell="A49">
      <selection activeCell="N29" sqref="N29"/>
      <rowBreaks count="1" manualBreakCount="1">
        <brk id="60" max="11" man="1"/>
      </rowBreaks>
      <pageMargins left="0.39370078740157483" right="0.39370078740157483" top="0.6692913385826772" bottom="0.19685039370078741" header="0.19685039370078741" footer="0.19685039370078741"/>
      <printOptions horizontalCentered="1"/>
      <pageSetup scale="80" orientation="portrait" r:id="rId3"/>
      <headerFooter alignWithMargins="0">
        <oddHeader>&amp;C&amp;B</oddHeader>
        <oddFooter>&amp;L&amp;"Tahoma,Corsivo"&amp;8&amp;F&amp;R&amp;P</oddFooter>
      </headerFooter>
    </customSheetView>
  </customSheetViews>
  <mergeCells count="155">
    <mergeCell ref="A63:L63"/>
    <mergeCell ref="A58:D58"/>
    <mergeCell ref="E58:F60"/>
    <mergeCell ref="G58:H60"/>
    <mergeCell ref="I58:J60"/>
    <mergeCell ref="K58:L60"/>
    <mergeCell ref="A59:D59"/>
    <mergeCell ref="A60:D60"/>
    <mergeCell ref="K55:L57"/>
    <mergeCell ref="A56:D56"/>
    <mergeCell ref="A57:D57"/>
    <mergeCell ref="A55:D55"/>
    <mergeCell ref="E55:F57"/>
    <mergeCell ref="G55:H57"/>
    <mergeCell ref="I55:J57"/>
    <mergeCell ref="K49:L51"/>
    <mergeCell ref="A50:D50"/>
    <mergeCell ref="A51:D51"/>
    <mergeCell ref="A52:D52"/>
    <mergeCell ref="E52:F54"/>
    <mergeCell ref="G52:H54"/>
    <mergeCell ref="I52:J54"/>
    <mergeCell ref="K52:L54"/>
    <mergeCell ref="A53:D53"/>
    <mergeCell ref="A54:D54"/>
    <mergeCell ref="A49:D49"/>
    <mergeCell ref="E49:F51"/>
    <mergeCell ref="G49:H51"/>
    <mergeCell ref="I49:J51"/>
    <mergeCell ref="I40:J42"/>
    <mergeCell ref="A47:D47"/>
    <mergeCell ref="A48:D48"/>
    <mergeCell ref="A43:D43"/>
    <mergeCell ref="E43:F45"/>
    <mergeCell ref="K40:L42"/>
    <mergeCell ref="A41:D41"/>
    <mergeCell ref="A42:D42"/>
    <mergeCell ref="K43:L45"/>
    <mergeCell ref="A44:D44"/>
    <mergeCell ref="A46:D46"/>
    <mergeCell ref="E46:F48"/>
    <mergeCell ref="G46:H48"/>
    <mergeCell ref="I46:J48"/>
    <mergeCell ref="K46:L48"/>
    <mergeCell ref="G43:H45"/>
    <mergeCell ref="I43:J45"/>
    <mergeCell ref="A33:D33"/>
    <mergeCell ref="E33:F33"/>
    <mergeCell ref="G33:H33"/>
    <mergeCell ref="I33:J33"/>
    <mergeCell ref="A45:D45"/>
    <mergeCell ref="A40:D40"/>
    <mergeCell ref="E40:F42"/>
    <mergeCell ref="A32:L32"/>
    <mergeCell ref="K37:L39"/>
    <mergeCell ref="A38:D38"/>
    <mergeCell ref="A39:D39"/>
    <mergeCell ref="K33:L33"/>
    <mergeCell ref="A34:D34"/>
    <mergeCell ref="E34:F36"/>
    <mergeCell ref="G34:H36"/>
    <mergeCell ref="I34:J36"/>
    <mergeCell ref="K34:L36"/>
    <mergeCell ref="A35:D35"/>
    <mergeCell ref="A37:D37"/>
    <mergeCell ref="E37:F39"/>
    <mergeCell ref="G37:H39"/>
    <mergeCell ref="I37:J39"/>
    <mergeCell ref="A36:D36"/>
    <mergeCell ref="G40:H42"/>
    <mergeCell ref="A29:D29"/>
    <mergeCell ref="I29:J29"/>
    <mergeCell ref="K27:L27"/>
    <mergeCell ref="A28:D28"/>
    <mergeCell ref="E28:F28"/>
    <mergeCell ref="G28:H28"/>
    <mergeCell ref="I28:J28"/>
    <mergeCell ref="K28:L28"/>
    <mergeCell ref="K29:L29"/>
    <mergeCell ref="A27:D27"/>
    <mergeCell ref="E27:F27"/>
    <mergeCell ref="G27:H27"/>
    <mergeCell ref="I27:J27"/>
    <mergeCell ref="G14:H14"/>
    <mergeCell ref="I14:J14"/>
    <mergeCell ref="I13:J13"/>
    <mergeCell ref="A22:L22"/>
    <mergeCell ref="A25:L25"/>
    <mergeCell ref="A26:D26"/>
    <mergeCell ref="E26:F26"/>
    <mergeCell ref="G26:H26"/>
    <mergeCell ref="I26:J26"/>
    <mergeCell ref="K26:L26"/>
    <mergeCell ref="K18:L18"/>
    <mergeCell ref="K19:L19"/>
    <mergeCell ref="A20:D20"/>
    <mergeCell ref="E20:F20"/>
    <mergeCell ref="G20:H20"/>
    <mergeCell ref="I20:J20"/>
    <mergeCell ref="K20:L20"/>
    <mergeCell ref="A19:D19"/>
    <mergeCell ref="E19:F19"/>
    <mergeCell ref="G19:H19"/>
    <mergeCell ref="A18:D18"/>
    <mergeCell ref="E18:F18"/>
    <mergeCell ref="G18:H18"/>
    <mergeCell ref="I18:J18"/>
    <mergeCell ref="I8:J8"/>
    <mergeCell ref="K8:L8"/>
    <mergeCell ref="G6:H6"/>
    <mergeCell ref="I15:J15"/>
    <mergeCell ref="K15:L15"/>
    <mergeCell ref="A14:D14"/>
    <mergeCell ref="E14:F14"/>
    <mergeCell ref="I19:J19"/>
    <mergeCell ref="G7:H7"/>
    <mergeCell ref="I7:J7"/>
    <mergeCell ref="A10:L10"/>
    <mergeCell ref="A6:D6"/>
    <mergeCell ref="E6:F6"/>
    <mergeCell ref="K6:L6"/>
    <mergeCell ref="A16:L16"/>
    <mergeCell ref="A17:L17"/>
    <mergeCell ref="I12:J12"/>
    <mergeCell ref="K14:L14"/>
    <mergeCell ref="A15:D15"/>
    <mergeCell ref="E15:F15"/>
    <mergeCell ref="G15:H15"/>
    <mergeCell ref="A13:D13"/>
    <mergeCell ref="E13:F13"/>
    <mergeCell ref="G13:H13"/>
    <mergeCell ref="I6:J6"/>
    <mergeCell ref="A7:D7"/>
    <mergeCell ref="E7:F7"/>
    <mergeCell ref="K13:L13"/>
    <mergeCell ref="A12:D12"/>
    <mergeCell ref="A9:L9"/>
    <mergeCell ref="A1:J1"/>
    <mergeCell ref="A2:L2"/>
    <mergeCell ref="A3:L3"/>
    <mergeCell ref="A4:D4"/>
    <mergeCell ref="E4:F4"/>
    <mergeCell ref="A11:D11"/>
    <mergeCell ref="E11:F11"/>
    <mergeCell ref="G11:H11"/>
    <mergeCell ref="I11:J11"/>
    <mergeCell ref="K11:L11"/>
    <mergeCell ref="A5:D5"/>
    <mergeCell ref="K7:L7"/>
    <mergeCell ref="A8:D8"/>
    <mergeCell ref="E8:F8"/>
    <mergeCell ref="G8:H8"/>
    <mergeCell ref="G4:H4"/>
    <mergeCell ref="I4:J4"/>
    <mergeCell ref="K4:L4"/>
  </mergeCells>
  <phoneticPr fontId="26" type="noConversion"/>
  <printOptions horizontalCentered="1"/>
  <pageMargins left="0.39370078740157483" right="0.39370078740157483" top="0.6692913385826772" bottom="0.19685039370078741" header="0.19685039370078741" footer="0.19685039370078741"/>
  <pageSetup scale="80" orientation="portrait" r:id="rId4"/>
  <headerFooter alignWithMargins="0">
    <oddHeader>&amp;C
COMUNE DI ARIGNANO</oddHeader>
    <oddFooter>&amp;L&amp;"Tahoma,Corsivo"&amp;8&amp;F&amp;R&amp;P</oddFooter>
  </headerFooter>
  <rowBreaks count="1" manualBreakCount="1">
    <brk id="6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4"/>
  <sheetViews>
    <sheetView view="pageLayout" zoomScaleNormal="100" workbookViewId="0">
      <selection activeCell="M13" sqref="M13:N13"/>
    </sheetView>
  </sheetViews>
  <sheetFormatPr defaultRowHeight="12.75" x14ac:dyDescent="0.2"/>
  <cols>
    <col min="1" max="9" width="9.140625" style="4"/>
    <col min="10" max="10" width="10.140625" style="4" bestFit="1" customWidth="1"/>
    <col min="11" max="11" width="9.140625" style="4"/>
    <col min="12" max="12" width="9.7109375" style="4" customWidth="1"/>
    <col min="13" max="13" width="11.42578125" style="4" customWidth="1"/>
    <col min="14" max="14" width="11" style="4" customWidth="1"/>
    <col min="15" max="15" width="19" style="4" bestFit="1" customWidth="1"/>
    <col min="16" max="16384" width="9.140625" style="4"/>
  </cols>
  <sheetData>
    <row r="1" spans="1:15" ht="21.75" customHeight="1" x14ac:dyDescent="0.2">
      <c r="A1" s="471"/>
      <c r="B1" s="472"/>
      <c r="C1" s="472"/>
      <c r="D1" s="472"/>
      <c r="E1" s="472"/>
      <c r="F1" s="472"/>
      <c r="G1" s="472"/>
      <c r="H1" s="472"/>
      <c r="I1" s="472"/>
      <c r="J1" s="472"/>
      <c r="K1" s="472"/>
      <c r="L1" s="472"/>
      <c r="M1" s="2" t="s">
        <v>388</v>
      </c>
      <c r="N1" s="3">
        <v>2019</v>
      </c>
    </row>
    <row r="2" spans="1:15" ht="24.75" customHeight="1" thickBot="1" x14ac:dyDescent="0.25">
      <c r="A2" s="473" t="s">
        <v>117</v>
      </c>
      <c r="B2" s="356"/>
      <c r="C2" s="356"/>
      <c r="D2" s="356"/>
      <c r="E2" s="356"/>
      <c r="F2" s="356"/>
      <c r="G2" s="356"/>
      <c r="H2" s="356"/>
      <c r="I2" s="356"/>
      <c r="J2" s="356"/>
      <c r="K2" s="356"/>
      <c r="L2" s="356"/>
      <c r="M2" s="356"/>
      <c r="N2" s="474"/>
    </row>
    <row r="3" spans="1:15" ht="13.5" customHeight="1" x14ac:dyDescent="0.2">
      <c r="A3" s="358" t="s">
        <v>118</v>
      </c>
      <c r="B3" s="359"/>
      <c r="C3" s="359"/>
      <c r="D3" s="359"/>
      <c r="E3" s="359"/>
      <c r="F3" s="359"/>
      <c r="G3" s="359"/>
      <c r="H3" s="359"/>
      <c r="I3" s="359"/>
      <c r="J3" s="359"/>
      <c r="K3" s="359"/>
      <c r="L3" s="359"/>
      <c r="M3" s="359"/>
      <c r="N3" s="360"/>
    </row>
    <row r="4" spans="1:15" ht="15" customHeight="1" x14ac:dyDescent="0.2">
      <c r="A4" s="475" t="s">
        <v>119</v>
      </c>
      <c r="B4" s="476"/>
      <c r="C4" s="476"/>
      <c r="D4" s="476"/>
      <c r="E4" s="476"/>
      <c r="F4" s="476"/>
      <c r="G4" s="477">
        <f>N1 - 3</f>
        <v>2016</v>
      </c>
      <c r="H4" s="477"/>
      <c r="I4" s="477">
        <f>N1-2</f>
        <v>2017</v>
      </c>
      <c r="J4" s="477"/>
      <c r="K4" s="477">
        <f>N1-1</f>
        <v>2018</v>
      </c>
      <c r="L4" s="477"/>
      <c r="M4" s="478">
        <v>2019</v>
      </c>
      <c r="N4" s="479"/>
      <c r="O4" s="5"/>
    </row>
    <row r="5" spans="1:15" ht="12.75" customHeight="1" x14ac:dyDescent="0.2">
      <c r="A5" s="491" t="s">
        <v>120</v>
      </c>
      <c r="B5" s="492"/>
      <c r="C5" s="492"/>
      <c r="D5" s="492"/>
      <c r="E5" s="492"/>
      <c r="F5" s="492"/>
      <c r="G5" s="493">
        <v>1078</v>
      </c>
      <c r="H5" s="494"/>
      <c r="I5" s="495">
        <v>1067</v>
      </c>
      <c r="J5" s="495"/>
      <c r="K5" s="495">
        <v>1085</v>
      </c>
      <c r="L5" s="495"/>
      <c r="M5" s="488"/>
      <c r="N5" s="489"/>
    </row>
    <row r="6" spans="1:15" ht="12.75" customHeight="1" x14ac:dyDescent="0.2">
      <c r="A6" s="483" t="s">
        <v>121</v>
      </c>
      <c r="B6" s="484"/>
      <c r="C6" s="484"/>
      <c r="D6" s="484"/>
      <c r="E6" s="484"/>
      <c r="F6" s="484"/>
      <c r="G6" s="485">
        <v>41</v>
      </c>
      <c r="H6" s="486"/>
      <c r="I6" s="487">
        <v>35</v>
      </c>
      <c r="J6" s="487"/>
      <c r="K6" s="487">
        <v>40</v>
      </c>
      <c r="L6" s="487"/>
      <c r="M6" s="488"/>
      <c r="N6" s="489"/>
      <c r="O6" s="5"/>
    </row>
    <row r="7" spans="1:15" hidden="1" x14ac:dyDescent="0.2">
      <c r="A7" s="480"/>
      <c r="B7" s="481"/>
      <c r="C7" s="481"/>
      <c r="D7" s="481"/>
      <c r="E7" s="481"/>
      <c r="F7" s="481"/>
      <c r="G7" s="481"/>
      <c r="H7" s="481"/>
      <c r="I7" s="481"/>
      <c r="J7" s="481"/>
      <c r="K7" s="481"/>
      <c r="L7" s="481"/>
      <c r="M7" s="481"/>
      <c r="N7" s="482"/>
    </row>
    <row r="8" spans="1:15" ht="13.15" customHeight="1" x14ac:dyDescent="0.2">
      <c r="A8" s="475" t="s">
        <v>119</v>
      </c>
      <c r="B8" s="476"/>
      <c r="C8" s="476"/>
      <c r="D8" s="476"/>
      <c r="E8" s="476"/>
      <c r="F8" s="476"/>
      <c r="G8" s="477">
        <v>2015</v>
      </c>
      <c r="H8" s="477"/>
      <c r="I8" s="477">
        <v>2016</v>
      </c>
      <c r="J8" s="477"/>
      <c r="K8" s="477">
        <f>N1-1</f>
        <v>2018</v>
      </c>
      <c r="L8" s="490"/>
      <c r="M8" s="477">
        <v>2019</v>
      </c>
      <c r="N8" s="490"/>
    </row>
    <row r="9" spans="1:15" ht="15" customHeight="1" x14ac:dyDescent="0.2">
      <c r="A9" s="496" t="s">
        <v>122</v>
      </c>
      <c r="B9" s="497"/>
      <c r="C9" s="497"/>
      <c r="D9" s="497"/>
      <c r="E9" s="497"/>
      <c r="F9" s="497"/>
      <c r="G9" s="498">
        <v>7</v>
      </c>
      <c r="H9" s="499"/>
      <c r="I9" s="500">
        <v>7</v>
      </c>
      <c r="J9" s="500"/>
      <c r="K9" s="500">
        <v>7</v>
      </c>
      <c r="L9" s="500"/>
      <c r="M9" s="488"/>
      <c r="N9" s="489"/>
    </row>
    <row r="10" spans="1:15" ht="15" customHeight="1" x14ac:dyDescent="0.2">
      <c r="A10" s="483" t="s">
        <v>123</v>
      </c>
      <c r="B10" s="484"/>
      <c r="C10" s="484"/>
      <c r="D10" s="484"/>
      <c r="E10" s="484"/>
      <c r="F10" s="484"/>
      <c r="G10" s="485">
        <v>7</v>
      </c>
      <c r="H10" s="486"/>
      <c r="I10" s="487">
        <v>10</v>
      </c>
      <c r="J10" s="487"/>
      <c r="K10" s="487">
        <v>7</v>
      </c>
      <c r="L10" s="487"/>
      <c r="M10" s="488"/>
      <c r="N10" s="489"/>
    </row>
    <row r="11" spans="1:15" ht="13.15" customHeight="1" x14ac:dyDescent="0.2">
      <c r="A11" s="483" t="s">
        <v>124</v>
      </c>
      <c r="B11" s="484"/>
      <c r="C11" s="484"/>
      <c r="D11" s="484"/>
      <c r="E11" s="484"/>
      <c r="F11" s="484"/>
      <c r="G11" s="485">
        <v>59</v>
      </c>
      <c r="H11" s="486"/>
      <c r="I11" s="487">
        <v>29</v>
      </c>
      <c r="J11" s="485"/>
      <c r="K11" s="487">
        <v>49</v>
      </c>
      <c r="L11" s="485"/>
      <c r="M11" s="488"/>
      <c r="N11" s="489"/>
    </row>
    <row r="12" spans="1:15" ht="15" customHeight="1" x14ac:dyDescent="0.2">
      <c r="A12" s="480" t="s">
        <v>125</v>
      </c>
      <c r="B12" s="481"/>
      <c r="C12" s="481"/>
      <c r="D12" s="481"/>
      <c r="E12" s="481"/>
      <c r="F12" s="481"/>
      <c r="G12" s="501">
        <v>38</v>
      </c>
      <c r="H12" s="502"/>
      <c r="I12" s="503">
        <v>37</v>
      </c>
      <c r="J12" s="503"/>
      <c r="K12" s="503">
        <v>29</v>
      </c>
      <c r="L12" s="503"/>
      <c r="M12" s="488"/>
      <c r="N12" s="489"/>
    </row>
    <row r="13" spans="1:15" s="7" customFormat="1" ht="12.75" customHeight="1" x14ac:dyDescent="0.15">
      <c r="A13" s="512" t="s">
        <v>126</v>
      </c>
      <c r="B13" s="513"/>
      <c r="C13" s="513"/>
      <c r="D13" s="513"/>
      <c r="E13" s="513"/>
      <c r="F13" s="513"/>
      <c r="G13" s="490">
        <v>2015</v>
      </c>
      <c r="H13" s="514"/>
      <c r="I13" s="477">
        <v>2016</v>
      </c>
      <c r="J13" s="477"/>
      <c r="K13" s="477">
        <f>N1-1</f>
        <v>2018</v>
      </c>
      <c r="L13" s="477"/>
      <c r="M13" s="505">
        <f>N1</f>
        <v>2019</v>
      </c>
      <c r="N13" s="506"/>
      <c r="O13" s="6"/>
    </row>
    <row r="14" spans="1:15" ht="12.75" customHeight="1" x14ac:dyDescent="0.2">
      <c r="A14" s="507" t="s">
        <v>127</v>
      </c>
      <c r="B14" s="508"/>
      <c r="C14" s="508"/>
      <c r="D14" s="508"/>
      <c r="E14" s="509" t="s">
        <v>128</v>
      </c>
      <c r="F14" s="509"/>
      <c r="G14" s="498">
        <v>53</v>
      </c>
      <c r="H14" s="499"/>
      <c r="I14" s="498">
        <v>49</v>
      </c>
      <c r="J14" s="499"/>
      <c r="K14" s="498">
        <v>52</v>
      </c>
      <c r="L14" s="499"/>
      <c r="M14" s="510"/>
      <c r="N14" s="511"/>
      <c r="O14" s="8"/>
    </row>
    <row r="15" spans="1:15" ht="12.75" customHeight="1" x14ac:dyDescent="0.2">
      <c r="A15" s="483" t="s">
        <v>129</v>
      </c>
      <c r="B15" s="484"/>
      <c r="C15" s="484"/>
      <c r="D15" s="484"/>
      <c r="E15" s="504" t="s">
        <v>130</v>
      </c>
      <c r="F15" s="504" t="s">
        <v>130</v>
      </c>
      <c r="G15" s="485">
        <v>91</v>
      </c>
      <c r="H15" s="486"/>
      <c r="I15" s="485">
        <v>90</v>
      </c>
      <c r="J15" s="486"/>
      <c r="K15" s="485">
        <v>86</v>
      </c>
      <c r="L15" s="486"/>
      <c r="M15" s="488"/>
      <c r="N15" s="489"/>
      <c r="O15" s="8"/>
    </row>
    <row r="16" spans="1:15" ht="12.75" customHeight="1" x14ac:dyDescent="0.2">
      <c r="A16" s="483" t="s">
        <v>131</v>
      </c>
      <c r="B16" s="484"/>
      <c r="C16" s="484"/>
      <c r="D16" s="484"/>
      <c r="E16" s="504" t="s">
        <v>132</v>
      </c>
      <c r="F16" s="504" t="s">
        <v>132</v>
      </c>
      <c r="G16" s="485">
        <v>162</v>
      </c>
      <c r="H16" s="486"/>
      <c r="I16" s="485">
        <v>163</v>
      </c>
      <c r="J16" s="486"/>
      <c r="K16" s="485">
        <v>165</v>
      </c>
      <c r="L16" s="486"/>
      <c r="M16" s="488"/>
      <c r="N16" s="489"/>
      <c r="O16" s="8"/>
    </row>
    <row r="17" spans="1:15" ht="15" customHeight="1" x14ac:dyDescent="0.2">
      <c r="A17" s="483" t="s">
        <v>133</v>
      </c>
      <c r="B17" s="484"/>
      <c r="C17" s="484"/>
      <c r="D17" s="484"/>
      <c r="E17" s="504" t="s">
        <v>134</v>
      </c>
      <c r="F17" s="504" t="s">
        <v>134</v>
      </c>
      <c r="G17" s="485">
        <v>571</v>
      </c>
      <c r="H17" s="486"/>
      <c r="I17" s="485">
        <v>554</v>
      </c>
      <c r="J17" s="486"/>
      <c r="K17" s="485">
        <v>558</v>
      </c>
      <c r="L17" s="486"/>
      <c r="M17" s="488"/>
      <c r="N17" s="489"/>
    </row>
    <row r="18" spans="1:15" ht="15" customHeight="1" x14ac:dyDescent="0.2">
      <c r="A18" s="480" t="s">
        <v>135</v>
      </c>
      <c r="B18" s="481"/>
      <c r="C18" s="481"/>
      <c r="D18" s="481"/>
      <c r="E18" s="515" t="s">
        <v>136</v>
      </c>
      <c r="F18" s="515" t="s">
        <v>136</v>
      </c>
      <c r="G18" s="501">
        <v>202</v>
      </c>
      <c r="H18" s="502"/>
      <c r="I18" s="501">
        <v>211</v>
      </c>
      <c r="J18" s="502"/>
      <c r="K18" s="501">
        <v>226</v>
      </c>
      <c r="L18" s="502"/>
      <c r="M18" s="516"/>
      <c r="N18" s="517"/>
    </row>
    <row r="19" spans="1:15" x14ac:dyDescent="0.2">
      <c r="A19" s="512" t="s">
        <v>137</v>
      </c>
      <c r="B19" s="513"/>
      <c r="C19" s="513"/>
      <c r="D19" s="513"/>
      <c r="E19" s="513"/>
      <c r="F19" s="513"/>
      <c r="G19" s="490">
        <v>2015</v>
      </c>
      <c r="H19" s="514"/>
      <c r="I19" s="477">
        <v>2016</v>
      </c>
      <c r="J19" s="477"/>
      <c r="K19" s="477">
        <f>N1-1</f>
        <v>2018</v>
      </c>
      <c r="L19" s="477"/>
      <c r="M19" s="505">
        <f>N1</f>
        <v>2019</v>
      </c>
      <c r="N19" s="506"/>
    </row>
    <row r="20" spans="1:15" ht="15" customHeight="1" x14ac:dyDescent="0.2">
      <c r="A20" s="507" t="s">
        <v>138</v>
      </c>
      <c r="B20" s="508"/>
      <c r="C20" s="508"/>
      <c r="D20" s="508"/>
      <c r="E20" s="509" t="s">
        <v>139</v>
      </c>
      <c r="F20" s="509"/>
      <c r="G20" s="498">
        <v>30</v>
      </c>
      <c r="H20" s="499"/>
      <c r="I20" s="500">
        <v>28</v>
      </c>
      <c r="J20" s="500"/>
      <c r="K20" s="500">
        <v>30</v>
      </c>
      <c r="L20" s="500"/>
      <c r="M20" s="510"/>
      <c r="N20" s="511"/>
    </row>
    <row r="21" spans="1:15" ht="15" customHeight="1" x14ac:dyDescent="0.2">
      <c r="A21" s="483" t="s">
        <v>140</v>
      </c>
      <c r="B21" s="484"/>
      <c r="C21" s="484"/>
      <c r="D21" s="484"/>
      <c r="E21" s="526" t="s">
        <v>141</v>
      </c>
      <c r="F21" s="504"/>
      <c r="G21" s="485">
        <v>104</v>
      </c>
      <c r="H21" s="486"/>
      <c r="I21" s="487">
        <v>105</v>
      </c>
      <c r="J21" s="487"/>
      <c r="K21" s="487">
        <v>97</v>
      </c>
      <c r="L21" s="487"/>
      <c r="M21" s="488"/>
      <c r="N21" s="489"/>
    </row>
    <row r="22" spans="1:15" ht="15" customHeight="1" x14ac:dyDescent="0.2">
      <c r="A22" s="483" t="s">
        <v>142</v>
      </c>
      <c r="B22" s="484"/>
      <c r="C22" s="484"/>
      <c r="D22" s="484"/>
      <c r="E22" s="504" t="s">
        <v>143</v>
      </c>
      <c r="F22" s="504"/>
      <c r="G22" s="485">
        <v>58</v>
      </c>
      <c r="H22" s="486"/>
      <c r="I22" s="487">
        <v>61</v>
      </c>
      <c r="J22" s="487"/>
      <c r="K22" s="487">
        <v>186</v>
      </c>
      <c r="L22" s="487"/>
      <c r="M22" s="488"/>
      <c r="N22" s="489"/>
    </row>
    <row r="23" spans="1:15" ht="15" customHeight="1" x14ac:dyDescent="0.2">
      <c r="A23" s="483" t="s">
        <v>34</v>
      </c>
      <c r="B23" s="484"/>
      <c r="C23" s="484"/>
      <c r="D23" s="484"/>
      <c r="E23" s="504" t="s">
        <v>144</v>
      </c>
      <c r="F23" s="504"/>
      <c r="G23" s="485">
        <v>124</v>
      </c>
      <c r="H23" s="486"/>
      <c r="I23" s="487">
        <v>118</v>
      </c>
      <c r="J23" s="487"/>
      <c r="K23" s="487">
        <v>123</v>
      </c>
      <c r="L23" s="487"/>
      <c r="M23" s="488"/>
      <c r="N23" s="489"/>
    </row>
    <row r="24" spans="1:15" x14ac:dyDescent="0.2">
      <c r="A24" s="480"/>
      <c r="B24" s="481"/>
      <c r="C24" s="481"/>
      <c r="D24" s="481"/>
      <c r="E24" s="515"/>
      <c r="F24" s="515"/>
      <c r="G24" s="503"/>
      <c r="H24" s="503"/>
      <c r="I24" s="501"/>
      <c r="J24" s="502"/>
      <c r="K24" s="503"/>
      <c r="L24" s="503"/>
      <c r="M24" s="516"/>
      <c r="N24" s="517"/>
    </row>
    <row r="25" spans="1:15" ht="15.75" customHeight="1" thickBot="1" x14ac:dyDescent="0.25">
      <c r="A25" s="9" t="s">
        <v>145</v>
      </c>
      <c r="B25" s="10"/>
      <c r="C25" s="11"/>
      <c r="D25" s="12"/>
      <c r="E25" s="13"/>
      <c r="F25" s="10"/>
      <c r="G25" s="11"/>
      <c r="H25" s="14"/>
      <c r="I25" s="518"/>
      <c r="J25" s="519"/>
      <c r="K25" s="519"/>
      <c r="L25" s="520"/>
      <c r="M25" s="521"/>
      <c r="N25" s="522"/>
    </row>
    <row r="27" spans="1:15" ht="13.5" thickBot="1" x14ac:dyDescent="0.25"/>
    <row r="28" spans="1:15" x14ac:dyDescent="0.2">
      <c r="A28" s="523" t="s">
        <v>146</v>
      </c>
      <c r="B28" s="524"/>
      <c r="C28" s="524"/>
      <c r="D28" s="524"/>
      <c r="E28" s="524"/>
      <c r="F28" s="524"/>
      <c r="G28" s="524"/>
      <c r="H28" s="524"/>
      <c r="I28" s="524"/>
      <c r="J28" s="524"/>
      <c r="K28" s="524"/>
      <c r="L28" s="524"/>
      <c r="M28" s="524"/>
      <c r="N28" s="525"/>
    </row>
    <row r="29" spans="1:15" ht="12.75" customHeight="1" x14ac:dyDescent="0.2">
      <c r="A29" s="468" t="s">
        <v>147</v>
      </c>
      <c r="B29" s="469"/>
      <c r="C29" s="469"/>
      <c r="D29" s="469"/>
      <c r="E29" s="469"/>
      <c r="F29" s="469"/>
      <c r="G29" s="469"/>
      <c r="H29" s="469"/>
      <c r="I29" s="469"/>
      <c r="J29" s="469"/>
      <c r="K29" s="469"/>
      <c r="L29" s="469"/>
      <c r="M29" s="469"/>
      <c r="N29" s="470"/>
      <c r="O29" s="15"/>
    </row>
    <row r="30" spans="1:15" x14ac:dyDescent="0.2">
      <c r="A30" s="527" t="s">
        <v>148</v>
      </c>
      <c r="B30" s="528"/>
      <c r="C30" s="528"/>
      <c r="D30" s="528"/>
      <c r="E30" s="528"/>
      <c r="F30" s="528"/>
      <c r="G30" s="528"/>
      <c r="H30" s="528"/>
      <c r="I30" s="528"/>
      <c r="J30" s="528"/>
      <c r="K30" s="528"/>
      <c r="L30" s="528"/>
      <c r="M30" s="488"/>
      <c r="N30" s="489"/>
    </row>
    <row r="31" spans="1:15" ht="13.5" customHeight="1" x14ac:dyDescent="0.2">
      <c r="A31" s="533" t="s">
        <v>149</v>
      </c>
      <c r="B31" s="534"/>
      <c r="C31" s="534"/>
      <c r="D31" s="534"/>
      <c r="E31" s="534"/>
      <c r="F31" s="534"/>
      <c r="G31" s="534"/>
      <c r="H31" s="534"/>
      <c r="I31" s="534"/>
      <c r="J31" s="534"/>
      <c r="K31" s="534"/>
      <c r="L31" s="534"/>
      <c r="M31" s="534"/>
      <c r="N31" s="535"/>
    </row>
    <row r="32" spans="1:15" x14ac:dyDescent="0.2">
      <c r="A32" s="527" t="s">
        <v>150</v>
      </c>
      <c r="B32" s="528"/>
      <c r="C32" s="528"/>
      <c r="D32" s="528"/>
      <c r="E32" s="528"/>
      <c r="F32" s="528"/>
      <c r="G32" s="528"/>
      <c r="H32" s="528"/>
      <c r="I32" s="528"/>
      <c r="J32" s="528"/>
      <c r="K32" s="528"/>
      <c r="L32" s="528"/>
      <c r="M32" s="488">
        <v>1</v>
      </c>
      <c r="N32" s="489"/>
    </row>
    <row r="33" spans="1:14" ht="13.5" thickBot="1" x14ac:dyDescent="0.25">
      <c r="A33" s="529" t="s">
        <v>151</v>
      </c>
      <c r="B33" s="530"/>
      <c r="C33" s="530"/>
      <c r="D33" s="530"/>
      <c r="E33" s="530"/>
      <c r="F33" s="530"/>
      <c r="G33" s="530"/>
      <c r="H33" s="530"/>
      <c r="I33" s="530"/>
      <c r="J33" s="530"/>
      <c r="K33" s="530"/>
      <c r="L33" s="530"/>
      <c r="M33" s="531"/>
      <c r="N33" s="532"/>
    </row>
    <row r="35" spans="1:14" ht="13.5" thickBot="1" x14ac:dyDescent="0.25"/>
    <row r="36" spans="1:14" x14ac:dyDescent="0.2">
      <c r="A36" s="358" t="s">
        <v>152</v>
      </c>
      <c r="B36" s="359"/>
      <c r="C36" s="359"/>
      <c r="D36" s="359"/>
      <c r="E36" s="359"/>
      <c r="F36" s="359"/>
      <c r="G36" s="359"/>
      <c r="H36" s="359"/>
      <c r="I36" s="359"/>
      <c r="J36" s="359"/>
      <c r="K36" s="359"/>
      <c r="L36" s="359"/>
      <c r="M36" s="359"/>
      <c r="N36" s="360"/>
    </row>
    <row r="37" spans="1:14" x14ac:dyDescent="0.2">
      <c r="A37" s="16" t="s">
        <v>153</v>
      </c>
      <c r="B37" s="17"/>
      <c r="C37" s="17"/>
      <c r="D37" s="17"/>
      <c r="E37" s="17"/>
      <c r="F37" s="17"/>
      <c r="G37" s="477">
        <f>N1-3</f>
        <v>2016</v>
      </c>
      <c r="H37" s="477"/>
      <c r="I37" s="477">
        <f>N1-2</f>
        <v>2017</v>
      </c>
      <c r="J37" s="477"/>
      <c r="K37" s="477">
        <f>N1-1</f>
        <v>2018</v>
      </c>
      <c r="L37" s="477"/>
      <c r="M37" s="543">
        <f>N1</f>
        <v>2019</v>
      </c>
      <c r="N37" s="506"/>
    </row>
    <row r="38" spans="1:14" x14ac:dyDescent="0.2">
      <c r="A38" s="539" t="s">
        <v>154</v>
      </c>
      <c r="B38" s="540"/>
      <c r="C38" s="540"/>
      <c r="D38" s="18" t="s">
        <v>155</v>
      </c>
      <c r="E38" s="540"/>
      <c r="F38" s="541"/>
      <c r="G38" s="497">
        <v>0</v>
      </c>
      <c r="H38" s="497"/>
      <c r="I38" s="497">
        <v>0</v>
      </c>
      <c r="J38" s="497"/>
      <c r="K38" s="546">
        <v>0</v>
      </c>
      <c r="L38" s="547"/>
      <c r="M38" s="546">
        <v>0</v>
      </c>
      <c r="N38" s="547"/>
    </row>
    <row r="39" spans="1:14" x14ac:dyDescent="0.2">
      <c r="A39" s="536" t="s">
        <v>156</v>
      </c>
      <c r="B39" s="537"/>
      <c r="C39" s="537"/>
      <c r="D39" s="19" t="s">
        <v>155</v>
      </c>
      <c r="E39" s="537"/>
      <c r="F39" s="538"/>
      <c r="G39" s="528">
        <v>6</v>
      </c>
      <c r="H39" s="528"/>
      <c r="I39" s="528">
        <v>6</v>
      </c>
      <c r="J39" s="528"/>
      <c r="K39" s="528">
        <v>6</v>
      </c>
      <c r="L39" s="542"/>
      <c r="M39" s="544">
        <v>6</v>
      </c>
      <c r="N39" s="545"/>
    </row>
    <row r="40" spans="1:14" x14ac:dyDescent="0.2">
      <c r="A40" s="536" t="s">
        <v>157</v>
      </c>
      <c r="B40" s="537"/>
      <c r="C40" s="537"/>
      <c r="D40" s="19" t="s">
        <v>155</v>
      </c>
      <c r="E40" s="537"/>
      <c r="F40" s="538"/>
      <c r="G40" s="528">
        <v>30</v>
      </c>
      <c r="H40" s="528"/>
      <c r="I40" s="528">
        <v>30</v>
      </c>
      <c r="J40" s="528"/>
      <c r="K40" s="528">
        <v>30</v>
      </c>
      <c r="L40" s="542"/>
      <c r="M40" s="544">
        <v>30</v>
      </c>
      <c r="N40" s="545"/>
    </row>
    <row r="41" spans="1:14" x14ac:dyDescent="0.2">
      <c r="A41" s="536" t="s">
        <v>158</v>
      </c>
      <c r="B41" s="537"/>
      <c r="C41" s="537"/>
      <c r="D41" s="19" t="s">
        <v>155</v>
      </c>
      <c r="E41" s="537"/>
      <c r="F41" s="538"/>
      <c r="G41" s="528"/>
      <c r="H41" s="528"/>
      <c r="I41" s="528"/>
      <c r="J41" s="528"/>
      <c r="K41" s="528"/>
      <c r="L41" s="528"/>
      <c r="M41" s="544"/>
      <c r="N41" s="545"/>
    </row>
    <row r="42" spans="1:14" ht="13.5" thickBot="1" x14ac:dyDescent="0.25">
      <c r="A42" s="554" t="s">
        <v>159</v>
      </c>
      <c r="B42" s="555"/>
      <c r="C42" s="555"/>
      <c r="D42" s="20" t="s">
        <v>155</v>
      </c>
      <c r="E42" s="556"/>
      <c r="F42" s="557"/>
      <c r="G42" s="548"/>
      <c r="H42" s="548"/>
      <c r="I42" s="548"/>
      <c r="J42" s="548"/>
      <c r="K42" s="548"/>
      <c r="L42" s="548"/>
      <c r="M42" s="549"/>
      <c r="N42" s="550"/>
    </row>
    <row r="43" spans="1:14" ht="13.5" thickBot="1" x14ac:dyDescent="0.25">
      <c r="A43" s="21"/>
      <c r="B43" s="22"/>
      <c r="C43" s="22"/>
      <c r="D43" s="22"/>
      <c r="E43" s="558" t="s">
        <v>160</v>
      </c>
      <c r="F43" s="559"/>
      <c r="G43" s="558">
        <f>SUM(G38:H42)</f>
        <v>36</v>
      </c>
      <c r="H43" s="559"/>
      <c r="I43" s="558">
        <f>SUM(I38:J42)</f>
        <v>36</v>
      </c>
      <c r="J43" s="559"/>
      <c r="K43" s="558">
        <f>SUM(K38:L42)</f>
        <v>36</v>
      </c>
      <c r="L43" s="559"/>
      <c r="M43" s="551">
        <f>(M38+M39+M40+M41+M42)</f>
        <v>36</v>
      </c>
      <c r="N43" s="552"/>
    </row>
    <row r="46" spans="1:14" x14ac:dyDescent="0.2">
      <c r="A46" s="553"/>
      <c r="B46" s="553"/>
      <c r="C46" s="553"/>
      <c r="E46" s="23"/>
    </row>
    <row r="48" spans="1:14" x14ac:dyDescent="0.2">
      <c r="A48" s="553"/>
      <c r="B48" s="553"/>
    </row>
    <row r="49" spans="1:2" x14ac:dyDescent="0.2">
      <c r="A49" s="553"/>
      <c r="B49" s="553"/>
    </row>
    <row r="50" spans="1:2" x14ac:dyDescent="0.2">
      <c r="A50" s="553"/>
      <c r="B50" s="553"/>
    </row>
    <row r="51" spans="1:2" x14ac:dyDescent="0.2">
      <c r="A51" s="553"/>
      <c r="B51" s="553"/>
    </row>
    <row r="52" spans="1:2" x14ac:dyDescent="0.2">
      <c r="A52" s="553"/>
      <c r="B52" s="553"/>
    </row>
    <row r="53" spans="1:2" x14ac:dyDescent="0.2">
      <c r="A53" s="553"/>
      <c r="B53" s="553"/>
    </row>
    <row r="54" spans="1:2" x14ac:dyDescent="0.2">
      <c r="A54" s="553"/>
      <c r="B54" s="553"/>
    </row>
    <row r="55" spans="1:2" x14ac:dyDescent="0.2">
      <c r="A55" s="553"/>
      <c r="B55" s="553"/>
    </row>
    <row r="56" spans="1:2" x14ac:dyDescent="0.2">
      <c r="A56" s="553"/>
      <c r="B56" s="553"/>
    </row>
    <row r="57" spans="1:2" x14ac:dyDescent="0.2">
      <c r="A57" s="553"/>
      <c r="B57" s="553"/>
    </row>
    <row r="58" spans="1:2" x14ac:dyDescent="0.2">
      <c r="A58" s="553"/>
      <c r="B58" s="553"/>
    </row>
    <row r="59" spans="1:2" x14ac:dyDescent="0.2">
      <c r="A59" s="553"/>
      <c r="B59" s="553"/>
    </row>
    <row r="60" spans="1:2" x14ac:dyDescent="0.2">
      <c r="A60" s="553"/>
      <c r="B60" s="553"/>
    </row>
    <row r="61" spans="1:2" x14ac:dyDescent="0.2">
      <c r="A61" s="553"/>
      <c r="B61" s="553"/>
    </row>
    <row r="62" spans="1:2" x14ac:dyDescent="0.2">
      <c r="A62" s="553"/>
      <c r="B62" s="553"/>
    </row>
    <row r="63" spans="1:2" x14ac:dyDescent="0.2">
      <c r="A63" s="553"/>
      <c r="B63" s="553"/>
    </row>
    <row r="64" spans="1:2" x14ac:dyDescent="0.2">
      <c r="A64" s="553"/>
      <c r="B64" s="553"/>
    </row>
  </sheetData>
  <customSheetViews>
    <customSheetView guid="{FD66CCA4-E734-40F6-A42D-704ADC03C8FF}" showPageBreaks="1" fitToPage="1" printArea="1" hiddenRows="1" showRuler="0" topLeftCell="A2">
      <selection activeCell="P40" sqref="P40"/>
      <pageMargins left="0.39370078740157483" right="0.39370078740157483" top="0.67" bottom="0.19685039370078741" header="0.19685039370078741" footer="0.19685039370078741"/>
      <pageSetup paperSize="9" scale="99" orientation="landscape" r:id="rId1"/>
      <headerFooter alignWithMargins="0">
        <oddHeader>&amp;C&amp;B</oddHeader>
        <oddFooter>&amp;L&amp;"Tahoma,Corsivo"&amp;8Elenco Processi&amp;R&amp;P</oddFooter>
      </headerFooter>
    </customSheetView>
    <customSheetView guid="{0CDFE071-D2BF-4AC9-96FE-3C7CC2EB89D1}" showPageBreaks="1" fitToPage="1" printArea="1" hiddenRows="1" topLeftCell="A14">
      <selection activeCell="G38" sqref="G38:N42"/>
      <pageMargins left="0.39370078740157483" right="0.39370078740157483" top="0.67" bottom="0.19685039370078741" header="0.19685039370078741" footer="0.19685039370078741"/>
      <pageSetup paperSize="9" scale="98" orientation="landscape" r:id="rId2"/>
      <headerFooter alignWithMargins="0">
        <oddHeader>&amp;C&amp;B</oddHeader>
        <oddFooter>&amp;L&amp;"Tahoma,Corsivo"&amp;8Elenco Processi&amp;R&amp;P</oddFooter>
      </headerFooter>
    </customSheetView>
    <customSheetView guid="{5274FD7E-76C2-47C3-8C9C-C2C181076605}" showPageBreaks="1" fitToPage="1" showRuler="0" topLeftCell="A14">
      <selection activeCell="G38" sqref="G38:N42"/>
      <pageMargins left="0.39370078740157483" right="0.39370078740157483" top="0.67" bottom="0.19685039370078741" header="0.19685039370078741" footer="0.19685039370078741"/>
      <pageSetup paperSize="9" scale="65" orientation="landscape" r:id="rId3"/>
      <headerFooter alignWithMargins="0">
        <oddHeader>&amp;C&amp;B</oddHeader>
        <oddFooter>&amp;L&amp;"Tahoma,Corsivo"&amp;8Elenco Processi&amp;R&amp;P</oddFooter>
      </headerFooter>
    </customSheetView>
  </customSheetViews>
  <mergeCells count="187">
    <mergeCell ref="A59:B59"/>
    <mergeCell ref="A48:B48"/>
    <mergeCell ref="A49:B49"/>
    <mergeCell ref="A50:B50"/>
    <mergeCell ref="A51:B51"/>
    <mergeCell ref="A52:B52"/>
    <mergeCell ref="A53:B53"/>
    <mergeCell ref="A64:B64"/>
    <mergeCell ref="A54:B54"/>
    <mergeCell ref="A55:B55"/>
    <mergeCell ref="A56:B56"/>
    <mergeCell ref="A57:B57"/>
    <mergeCell ref="A58:B58"/>
    <mergeCell ref="A60:B60"/>
    <mergeCell ref="A61:B61"/>
    <mergeCell ref="A62:B62"/>
    <mergeCell ref="A63:B63"/>
    <mergeCell ref="A46:C46"/>
    <mergeCell ref="A42:C42"/>
    <mergeCell ref="E42:F42"/>
    <mergeCell ref="G42:H42"/>
    <mergeCell ref="I42:J42"/>
    <mergeCell ref="E43:F43"/>
    <mergeCell ref="G43:H43"/>
    <mergeCell ref="I43:J43"/>
    <mergeCell ref="K43:L43"/>
    <mergeCell ref="A41:C41"/>
    <mergeCell ref="E41:F41"/>
    <mergeCell ref="K41:L41"/>
    <mergeCell ref="M41:N41"/>
    <mergeCell ref="G41:H41"/>
    <mergeCell ref="I41:J41"/>
    <mergeCell ref="K42:L42"/>
    <mergeCell ref="M42:N42"/>
    <mergeCell ref="M43:N43"/>
    <mergeCell ref="A40:C40"/>
    <mergeCell ref="E40:F40"/>
    <mergeCell ref="A38:C38"/>
    <mergeCell ref="E38:F38"/>
    <mergeCell ref="A39:C39"/>
    <mergeCell ref="E39:F39"/>
    <mergeCell ref="K40:L40"/>
    <mergeCell ref="A36:N36"/>
    <mergeCell ref="G37:H37"/>
    <mergeCell ref="I37:J37"/>
    <mergeCell ref="K37:L37"/>
    <mergeCell ref="M37:N37"/>
    <mergeCell ref="M40:N40"/>
    <mergeCell ref="G38:H38"/>
    <mergeCell ref="I38:J38"/>
    <mergeCell ref="K38:L38"/>
    <mergeCell ref="M38:N38"/>
    <mergeCell ref="K39:L39"/>
    <mergeCell ref="M39:N39"/>
    <mergeCell ref="G39:H39"/>
    <mergeCell ref="I39:J39"/>
    <mergeCell ref="G40:H40"/>
    <mergeCell ref="I40:J40"/>
    <mergeCell ref="A32:C32"/>
    <mergeCell ref="D32:L32"/>
    <mergeCell ref="M32:N32"/>
    <mergeCell ref="A33:C33"/>
    <mergeCell ref="D33:L33"/>
    <mergeCell ref="M33:N33"/>
    <mergeCell ref="A30:C30"/>
    <mergeCell ref="D30:L30"/>
    <mergeCell ref="M30:N30"/>
    <mergeCell ref="A31:N31"/>
    <mergeCell ref="I25:L25"/>
    <mergeCell ref="M25:N25"/>
    <mergeCell ref="A28:N28"/>
    <mergeCell ref="M21:N21"/>
    <mergeCell ref="K22:L22"/>
    <mergeCell ref="M22:N22"/>
    <mergeCell ref="K23:L23"/>
    <mergeCell ref="M23:N23"/>
    <mergeCell ref="K24:L24"/>
    <mergeCell ref="M24:N24"/>
    <mergeCell ref="A23:D23"/>
    <mergeCell ref="E23:F23"/>
    <mergeCell ref="A24:D24"/>
    <mergeCell ref="E24:F24"/>
    <mergeCell ref="G24:H24"/>
    <mergeCell ref="I24:J24"/>
    <mergeCell ref="G23:H23"/>
    <mergeCell ref="I23:J23"/>
    <mergeCell ref="A22:D22"/>
    <mergeCell ref="E22:F22"/>
    <mergeCell ref="G22:H22"/>
    <mergeCell ref="I22:J22"/>
    <mergeCell ref="A21:D21"/>
    <mergeCell ref="E21:F21"/>
    <mergeCell ref="G21:H21"/>
    <mergeCell ref="I21:J21"/>
    <mergeCell ref="K21:L21"/>
    <mergeCell ref="A20:D20"/>
    <mergeCell ref="E20:F20"/>
    <mergeCell ref="G20:H20"/>
    <mergeCell ref="I20:J20"/>
    <mergeCell ref="K20:L20"/>
    <mergeCell ref="M20:N20"/>
    <mergeCell ref="A19:F19"/>
    <mergeCell ref="G19:H19"/>
    <mergeCell ref="I19:J19"/>
    <mergeCell ref="K19:L19"/>
    <mergeCell ref="K17:L17"/>
    <mergeCell ref="M17:N17"/>
    <mergeCell ref="A18:D18"/>
    <mergeCell ref="E18:F18"/>
    <mergeCell ref="G18:H18"/>
    <mergeCell ref="I18:J18"/>
    <mergeCell ref="K18:L18"/>
    <mergeCell ref="M18:N18"/>
    <mergeCell ref="A17:D17"/>
    <mergeCell ref="M19:N19"/>
    <mergeCell ref="A16:D16"/>
    <mergeCell ref="E16:F16"/>
    <mergeCell ref="G16:H16"/>
    <mergeCell ref="I16:J16"/>
    <mergeCell ref="K16:L16"/>
    <mergeCell ref="M16:N16"/>
    <mergeCell ref="E17:F17"/>
    <mergeCell ref="G17:H17"/>
    <mergeCell ref="I17:J17"/>
    <mergeCell ref="A15:D15"/>
    <mergeCell ref="E15:F15"/>
    <mergeCell ref="G15:H15"/>
    <mergeCell ref="M13:N13"/>
    <mergeCell ref="A14:D14"/>
    <mergeCell ref="E14:F14"/>
    <mergeCell ref="G14:H14"/>
    <mergeCell ref="I14:J14"/>
    <mergeCell ref="K14:L14"/>
    <mergeCell ref="M14:N14"/>
    <mergeCell ref="K15:L15"/>
    <mergeCell ref="I15:J15"/>
    <mergeCell ref="M15:N15"/>
    <mergeCell ref="A13:F13"/>
    <mergeCell ref="G13:H13"/>
    <mergeCell ref="I13:J13"/>
    <mergeCell ref="K13:L13"/>
    <mergeCell ref="M11:N11"/>
    <mergeCell ref="A12:F12"/>
    <mergeCell ref="G12:H12"/>
    <mergeCell ref="I12:J12"/>
    <mergeCell ref="K12:L12"/>
    <mergeCell ref="M12:N12"/>
    <mergeCell ref="A11:F11"/>
    <mergeCell ref="G11:H11"/>
    <mergeCell ref="I11:J11"/>
    <mergeCell ref="K11:L11"/>
    <mergeCell ref="I8:J8"/>
    <mergeCell ref="K8:L8"/>
    <mergeCell ref="M9:N9"/>
    <mergeCell ref="A10:F10"/>
    <mergeCell ref="G10:H10"/>
    <mergeCell ref="I10:J10"/>
    <mergeCell ref="K10:L10"/>
    <mergeCell ref="M10:N10"/>
    <mergeCell ref="A9:F9"/>
    <mergeCell ref="G9:H9"/>
    <mergeCell ref="I9:J9"/>
    <mergeCell ref="K9:L9"/>
    <mergeCell ref="A29:N29"/>
    <mergeCell ref="A1:L1"/>
    <mergeCell ref="A2:N2"/>
    <mergeCell ref="A3:N3"/>
    <mergeCell ref="A4:F4"/>
    <mergeCell ref="G4:H4"/>
    <mergeCell ref="I4:J4"/>
    <mergeCell ref="K4:L4"/>
    <mergeCell ref="M4:N4"/>
    <mergeCell ref="A7:F7"/>
    <mergeCell ref="G7:N7"/>
    <mergeCell ref="A6:F6"/>
    <mergeCell ref="G6:H6"/>
    <mergeCell ref="I6:J6"/>
    <mergeCell ref="K6:L6"/>
    <mergeCell ref="M6:N6"/>
    <mergeCell ref="M8:N8"/>
    <mergeCell ref="A5:F5"/>
    <mergeCell ref="G5:H5"/>
    <mergeCell ref="I5:J5"/>
    <mergeCell ref="K5:L5"/>
    <mergeCell ref="M5:N5"/>
    <mergeCell ref="A8:F8"/>
    <mergeCell ref="G8:H8"/>
  </mergeCells>
  <phoneticPr fontId="26" type="noConversion"/>
  <pageMargins left="0.39370078740157483" right="0.39370078740157483" top="0.67" bottom="0.19685039370078741" header="0.19685039370078741" footer="0.19685039370078741"/>
  <pageSetup paperSize="9" scale="64" orientation="landscape" r:id="rId4"/>
  <headerFooter alignWithMargins="0">
    <oddHeader>&amp;LCOMUNE DI ARIGNANO</oddHeader>
    <oddFooter>&amp;L&amp;"Tahoma,Corsivo"&amp;8Elenco Processi&amp;R&amp;P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08"/>
  <sheetViews>
    <sheetView topLeftCell="A76" zoomScaleNormal="100" zoomScalePageLayoutView="90" workbookViewId="0">
      <selection activeCell="K100" sqref="K100:L102"/>
    </sheetView>
  </sheetViews>
  <sheetFormatPr defaultRowHeight="12.75" x14ac:dyDescent="0.2"/>
  <cols>
    <col min="1" max="4" width="9.140625" style="4"/>
    <col min="5" max="5" width="12.85546875" style="4" customWidth="1"/>
    <col min="6" max="6" width="14.28515625" style="4" customWidth="1"/>
    <col min="7" max="7" width="14" style="4" customWidth="1"/>
    <col min="8" max="8" width="13.5703125" style="4" customWidth="1"/>
    <col min="9" max="9" width="14" style="4" customWidth="1"/>
    <col min="10" max="10" width="13.5703125" style="4" customWidth="1"/>
    <col min="11" max="11" width="14" style="4" customWidth="1"/>
    <col min="12" max="12" width="13.5703125" style="4" customWidth="1"/>
    <col min="13" max="15" width="9.140625" style="4"/>
    <col min="16" max="16" width="11.7109375" style="4" bestFit="1" customWidth="1"/>
    <col min="17" max="254" width="9.140625" style="4"/>
    <col min="255" max="256" width="14" style="4" bestFit="1" customWidth="1"/>
    <col min="257" max="257" width="14.28515625" style="4" bestFit="1" customWidth="1"/>
    <col min="258" max="258" width="12.7109375" style="4" customWidth="1"/>
    <col min="259" max="259" width="12.42578125" style="4" customWidth="1"/>
    <col min="260" max="260" width="13" style="4" customWidth="1"/>
    <col min="261" max="261" width="12.85546875" style="4" customWidth="1"/>
    <col min="262" max="262" width="13" style="4" customWidth="1"/>
    <col min="263" max="263" width="9.140625" style="4"/>
    <col min="264" max="264" width="19" style="4" bestFit="1" customWidth="1"/>
    <col min="265" max="510" width="9.140625" style="4"/>
    <col min="511" max="512" width="14" style="4" bestFit="1" customWidth="1"/>
    <col min="513" max="513" width="14.28515625" style="4" bestFit="1" customWidth="1"/>
    <col min="514" max="514" width="12.7109375" style="4" customWidth="1"/>
    <col min="515" max="515" width="12.42578125" style="4" customWidth="1"/>
    <col min="516" max="516" width="13" style="4" customWidth="1"/>
    <col min="517" max="517" width="12.85546875" style="4" customWidth="1"/>
    <col min="518" max="518" width="13" style="4" customWidth="1"/>
    <col min="519" max="519" width="9.140625" style="4"/>
    <col min="520" max="520" width="19" style="4" bestFit="1" customWidth="1"/>
    <col min="521" max="766" width="9.140625" style="4"/>
    <col min="767" max="768" width="14" style="4" bestFit="1" customWidth="1"/>
    <col min="769" max="769" width="14.28515625" style="4" bestFit="1" customWidth="1"/>
    <col min="770" max="770" width="12.7109375" style="4" customWidth="1"/>
    <col min="771" max="771" width="12.42578125" style="4" customWidth="1"/>
    <col min="772" max="772" width="13" style="4" customWidth="1"/>
    <col min="773" max="773" width="12.85546875" style="4" customWidth="1"/>
    <col min="774" max="774" width="13" style="4" customWidth="1"/>
    <col min="775" max="775" width="9.140625" style="4"/>
    <col min="776" max="776" width="19" style="4" bestFit="1" customWidth="1"/>
    <col min="777" max="1022" width="9.140625" style="4"/>
    <col min="1023" max="1024" width="14" style="4" bestFit="1" customWidth="1"/>
    <col min="1025" max="1025" width="14.28515625" style="4" bestFit="1" customWidth="1"/>
    <col min="1026" max="1026" width="12.7109375" style="4" customWidth="1"/>
    <col min="1027" max="1027" width="12.42578125" style="4" customWidth="1"/>
    <col min="1028" max="1028" width="13" style="4" customWidth="1"/>
    <col min="1029" max="1029" width="12.85546875" style="4" customWidth="1"/>
    <col min="1030" max="1030" width="13" style="4" customWidth="1"/>
    <col min="1031" max="1031" width="9.140625" style="4"/>
    <col min="1032" max="1032" width="19" style="4" bestFit="1" customWidth="1"/>
    <col min="1033" max="1278" width="9.140625" style="4"/>
    <col min="1279" max="1280" width="14" style="4" bestFit="1" customWidth="1"/>
    <col min="1281" max="1281" width="14.28515625" style="4" bestFit="1" customWidth="1"/>
    <col min="1282" max="1282" width="12.7109375" style="4" customWidth="1"/>
    <col min="1283" max="1283" width="12.42578125" style="4" customWidth="1"/>
    <col min="1284" max="1284" width="13" style="4" customWidth="1"/>
    <col min="1285" max="1285" width="12.85546875" style="4" customWidth="1"/>
    <col min="1286" max="1286" width="13" style="4" customWidth="1"/>
    <col min="1287" max="1287" width="9.140625" style="4"/>
    <col min="1288" max="1288" width="19" style="4" bestFit="1" customWidth="1"/>
    <col min="1289" max="1534" width="9.140625" style="4"/>
    <col min="1535" max="1536" width="14" style="4" bestFit="1" customWidth="1"/>
    <col min="1537" max="1537" width="14.28515625" style="4" bestFit="1" customWidth="1"/>
    <col min="1538" max="1538" width="12.7109375" style="4" customWidth="1"/>
    <col min="1539" max="1539" width="12.42578125" style="4" customWidth="1"/>
    <col min="1540" max="1540" width="13" style="4" customWidth="1"/>
    <col min="1541" max="1541" width="12.85546875" style="4" customWidth="1"/>
    <col min="1542" max="1542" width="13" style="4" customWidth="1"/>
    <col min="1543" max="1543" width="9.140625" style="4"/>
    <col min="1544" max="1544" width="19" style="4" bestFit="1" customWidth="1"/>
    <col min="1545" max="1790" width="9.140625" style="4"/>
    <col min="1791" max="1792" width="14" style="4" bestFit="1" customWidth="1"/>
    <col min="1793" max="1793" width="14.28515625" style="4" bestFit="1" customWidth="1"/>
    <col min="1794" max="1794" width="12.7109375" style="4" customWidth="1"/>
    <col min="1795" max="1795" width="12.42578125" style="4" customWidth="1"/>
    <col min="1796" max="1796" width="13" style="4" customWidth="1"/>
    <col min="1797" max="1797" width="12.85546875" style="4" customWidth="1"/>
    <col min="1798" max="1798" width="13" style="4" customWidth="1"/>
    <col min="1799" max="1799" width="9.140625" style="4"/>
    <col min="1800" max="1800" width="19" style="4" bestFit="1" customWidth="1"/>
    <col min="1801" max="2046" width="9.140625" style="4"/>
    <col min="2047" max="2048" width="14" style="4" bestFit="1" customWidth="1"/>
    <col min="2049" max="2049" width="14.28515625" style="4" bestFit="1" customWidth="1"/>
    <col min="2050" max="2050" width="12.7109375" style="4" customWidth="1"/>
    <col min="2051" max="2051" width="12.42578125" style="4" customWidth="1"/>
    <col min="2052" max="2052" width="13" style="4" customWidth="1"/>
    <col min="2053" max="2053" width="12.85546875" style="4" customWidth="1"/>
    <col min="2054" max="2054" width="13" style="4" customWidth="1"/>
    <col min="2055" max="2055" width="9.140625" style="4"/>
    <col min="2056" max="2056" width="19" style="4" bestFit="1" customWidth="1"/>
    <col min="2057" max="2302" width="9.140625" style="4"/>
    <col min="2303" max="2304" width="14" style="4" bestFit="1" customWidth="1"/>
    <col min="2305" max="2305" width="14.28515625" style="4" bestFit="1" customWidth="1"/>
    <col min="2306" max="2306" width="12.7109375" style="4" customWidth="1"/>
    <col min="2307" max="2307" width="12.42578125" style="4" customWidth="1"/>
    <col min="2308" max="2308" width="13" style="4" customWidth="1"/>
    <col min="2309" max="2309" width="12.85546875" style="4" customWidth="1"/>
    <col min="2310" max="2310" width="13" style="4" customWidth="1"/>
    <col min="2311" max="2311" width="9.140625" style="4"/>
    <col min="2312" max="2312" width="19" style="4" bestFit="1" customWidth="1"/>
    <col min="2313" max="2558" width="9.140625" style="4"/>
    <col min="2559" max="2560" width="14" style="4" bestFit="1" customWidth="1"/>
    <col min="2561" max="2561" width="14.28515625" style="4" bestFit="1" customWidth="1"/>
    <col min="2562" max="2562" width="12.7109375" style="4" customWidth="1"/>
    <col min="2563" max="2563" width="12.42578125" style="4" customWidth="1"/>
    <col min="2564" max="2564" width="13" style="4" customWidth="1"/>
    <col min="2565" max="2565" width="12.85546875" style="4" customWidth="1"/>
    <col min="2566" max="2566" width="13" style="4" customWidth="1"/>
    <col min="2567" max="2567" width="9.140625" style="4"/>
    <col min="2568" max="2568" width="19" style="4" bestFit="1" customWidth="1"/>
    <col min="2569" max="2814" width="9.140625" style="4"/>
    <col min="2815" max="2816" width="14" style="4" bestFit="1" customWidth="1"/>
    <col min="2817" max="2817" width="14.28515625" style="4" bestFit="1" customWidth="1"/>
    <col min="2818" max="2818" width="12.7109375" style="4" customWidth="1"/>
    <col min="2819" max="2819" width="12.42578125" style="4" customWidth="1"/>
    <col min="2820" max="2820" width="13" style="4" customWidth="1"/>
    <col min="2821" max="2821" width="12.85546875" style="4" customWidth="1"/>
    <col min="2822" max="2822" width="13" style="4" customWidth="1"/>
    <col min="2823" max="2823" width="9.140625" style="4"/>
    <col min="2824" max="2824" width="19" style="4" bestFit="1" customWidth="1"/>
    <col min="2825" max="3070" width="9.140625" style="4"/>
    <col min="3071" max="3072" width="14" style="4" bestFit="1" customWidth="1"/>
    <col min="3073" max="3073" width="14.28515625" style="4" bestFit="1" customWidth="1"/>
    <col min="3074" max="3074" width="12.7109375" style="4" customWidth="1"/>
    <col min="3075" max="3075" width="12.42578125" style="4" customWidth="1"/>
    <col min="3076" max="3076" width="13" style="4" customWidth="1"/>
    <col min="3077" max="3077" width="12.85546875" style="4" customWidth="1"/>
    <col min="3078" max="3078" width="13" style="4" customWidth="1"/>
    <col min="3079" max="3079" width="9.140625" style="4"/>
    <col min="3080" max="3080" width="19" style="4" bestFit="1" customWidth="1"/>
    <col min="3081" max="3326" width="9.140625" style="4"/>
    <col min="3327" max="3328" width="14" style="4" bestFit="1" customWidth="1"/>
    <col min="3329" max="3329" width="14.28515625" style="4" bestFit="1" customWidth="1"/>
    <col min="3330" max="3330" width="12.7109375" style="4" customWidth="1"/>
    <col min="3331" max="3331" width="12.42578125" style="4" customWidth="1"/>
    <col min="3332" max="3332" width="13" style="4" customWidth="1"/>
    <col min="3333" max="3333" width="12.85546875" style="4" customWidth="1"/>
    <col min="3334" max="3334" width="13" style="4" customWidth="1"/>
    <col min="3335" max="3335" width="9.140625" style="4"/>
    <col min="3336" max="3336" width="19" style="4" bestFit="1" customWidth="1"/>
    <col min="3337" max="3582" width="9.140625" style="4"/>
    <col min="3583" max="3584" width="14" style="4" bestFit="1" customWidth="1"/>
    <col min="3585" max="3585" width="14.28515625" style="4" bestFit="1" customWidth="1"/>
    <col min="3586" max="3586" width="12.7109375" style="4" customWidth="1"/>
    <col min="3587" max="3587" width="12.42578125" style="4" customWidth="1"/>
    <col min="3588" max="3588" width="13" style="4" customWidth="1"/>
    <col min="3589" max="3589" width="12.85546875" style="4" customWidth="1"/>
    <col min="3590" max="3590" width="13" style="4" customWidth="1"/>
    <col min="3591" max="3591" width="9.140625" style="4"/>
    <col min="3592" max="3592" width="19" style="4" bestFit="1" customWidth="1"/>
    <col min="3593" max="3838" width="9.140625" style="4"/>
    <col min="3839" max="3840" width="14" style="4" bestFit="1" customWidth="1"/>
    <col min="3841" max="3841" width="14.28515625" style="4" bestFit="1" customWidth="1"/>
    <col min="3842" max="3842" width="12.7109375" style="4" customWidth="1"/>
    <col min="3843" max="3843" width="12.42578125" style="4" customWidth="1"/>
    <col min="3844" max="3844" width="13" style="4" customWidth="1"/>
    <col min="3845" max="3845" width="12.85546875" style="4" customWidth="1"/>
    <col min="3846" max="3846" width="13" style="4" customWidth="1"/>
    <col min="3847" max="3847" width="9.140625" style="4"/>
    <col min="3848" max="3848" width="19" style="4" bestFit="1" customWidth="1"/>
    <col min="3849" max="4094" width="9.140625" style="4"/>
    <col min="4095" max="4096" width="14" style="4" bestFit="1" customWidth="1"/>
    <col min="4097" max="4097" width="14.28515625" style="4" bestFit="1" customWidth="1"/>
    <col min="4098" max="4098" width="12.7109375" style="4" customWidth="1"/>
    <col min="4099" max="4099" width="12.42578125" style="4" customWidth="1"/>
    <col min="4100" max="4100" width="13" style="4" customWidth="1"/>
    <col min="4101" max="4101" width="12.85546875" style="4" customWidth="1"/>
    <col min="4102" max="4102" width="13" style="4" customWidth="1"/>
    <col min="4103" max="4103" width="9.140625" style="4"/>
    <col min="4104" max="4104" width="19" style="4" bestFit="1" customWidth="1"/>
    <col min="4105" max="4350" width="9.140625" style="4"/>
    <col min="4351" max="4352" width="14" style="4" bestFit="1" customWidth="1"/>
    <col min="4353" max="4353" width="14.28515625" style="4" bestFit="1" customWidth="1"/>
    <col min="4354" max="4354" width="12.7109375" style="4" customWidth="1"/>
    <col min="4355" max="4355" width="12.42578125" style="4" customWidth="1"/>
    <col min="4356" max="4356" width="13" style="4" customWidth="1"/>
    <col min="4357" max="4357" width="12.85546875" style="4" customWidth="1"/>
    <col min="4358" max="4358" width="13" style="4" customWidth="1"/>
    <col min="4359" max="4359" width="9.140625" style="4"/>
    <col min="4360" max="4360" width="19" style="4" bestFit="1" customWidth="1"/>
    <col min="4361" max="4606" width="9.140625" style="4"/>
    <col min="4607" max="4608" width="14" style="4" bestFit="1" customWidth="1"/>
    <col min="4609" max="4609" width="14.28515625" style="4" bestFit="1" customWidth="1"/>
    <col min="4610" max="4610" width="12.7109375" style="4" customWidth="1"/>
    <col min="4611" max="4611" width="12.42578125" style="4" customWidth="1"/>
    <col min="4612" max="4612" width="13" style="4" customWidth="1"/>
    <col min="4613" max="4613" width="12.85546875" style="4" customWidth="1"/>
    <col min="4614" max="4614" width="13" style="4" customWidth="1"/>
    <col min="4615" max="4615" width="9.140625" style="4"/>
    <col min="4616" max="4616" width="19" style="4" bestFit="1" customWidth="1"/>
    <col min="4617" max="4862" width="9.140625" style="4"/>
    <col min="4863" max="4864" width="14" style="4" bestFit="1" customWidth="1"/>
    <col min="4865" max="4865" width="14.28515625" style="4" bestFit="1" customWidth="1"/>
    <col min="4866" max="4866" width="12.7109375" style="4" customWidth="1"/>
    <col min="4867" max="4867" width="12.42578125" style="4" customWidth="1"/>
    <col min="4868" max="4868" width="13" style="4" customWidth="1"/>
    <col min="4869" max="4869" width="12.85546875" style="4" customWidth="1"/>
    <col min="4870" max="4870" width="13" style="4" customWidth="1"/>
    <col min="4871" max="4871" width="9.140625" style="4"/>
    <col min="4872" max="4872" width="19" style="4" bestFit="1" customWidth="1"/>
    <col min="4873" max="5118" width="9.140625" style="4"/>
    <col min="5119" max="5120" width="14" style="4" bestFit="1" customWidth="1"/>
    <col min="5121" max="5121" width="14.28515625" style="4" bestFit="1" customWidth="1"/>
    <col min="5122" max="5122" width="12.7109375" style="4" customWidth="1"/>
    <col min="5123" max="5123" width="12.42578125" style="4" customWidth="1"/>
    <col min="5124" max="5124" width="13" style="4" customWidth="1"/>
    <col min="5125" max="5125" width="12.85546875" style="4" customWidth="1"/>
    <col min="5126" max="5126" width="13" style="4" customWidth="1"/>
    <col min="5127" max="5127" width="9.140625" style="4"/>
    <col min="5128" max="5128" width="19" style="4" bestFit="1" customWidth="1"/>
    <col min="5129" max="5374" width="9.140625" style="4"/>
    <col min="5375" max="5376" width="14" style="4" bestFit="1" customWidth="1"/>
    <col min="5377" max="5377" width="14.28515625" style="4" bestFit="1" customWidth="1"/>
    <col min="5378" max="5378" width="12.7109375" style="4" customWidth="1"/>
    <col min="5379" max="5379" width="12.42578125" style="4" customWidth="1"/>
    <col min="5380" max="5380" width="13" style="4" customWidth="1"/>
    <col min="5381" max="5381" width="12.85546875" style="4" customWidth="1"/>
    <col min="5382" max="5382" width="13" style="4" customWidth="1"/>
    <col min="5383" max="5383" width="9.140625" style="4"/>
    <col min="5384" max="5384" width="19" style="4" bestFit="1" customWidth="1"/>
    <col min="5385" max="5630" width="9.140625" style="4"/>
    <col min="5631" max="5632" width="14" style="4" bestFit="1" customWidth="1"/>
    <col min="5633" max="5633" width="14.28515625" style="4" bestFit="1" customWidth="1"/>
    <col min="5634" max="5634" width="12.7109375" style="4" customWidth="1"/>
    <col min="5635" max="5635" width="12.42578125" style="4" customWidth="1"/>
    <col min="5636" max="5636" width="13" style="4" customWidth="1"/>
    <col min="5637" max="5637" width="12.85546875" style="4" customWidth="1"/>
    <col min="5638" max="5638" width="13" style="4" customWidth="1"/>
    <col min="5639" max="5639" width="9.140625" style="4"/>
    <col min="5640" max="5640" width="19" style="4" bestFit="1" customWidth="1"/>
    <col min="5641" max="5886" width="9.140625" style="4"/>
    <col min="5887" max="5888" width="14" style="4" bestFit="1" customWidth="1"/>
    <col min="5889" max="5889" width="14.28515625" style="4" bestFit="1" customWidth="1"/>
    <col min="5890" max="5890" width="12.7109375" style="4" customWidth="1"/>
    <col min="5891" max="5891" width="12.42578125" style="4" customWidth="1"/>
    <col min="5892" max="5892" width="13" style="4" customWidth="1"/>
    <col min="5893" max="5893" width="12.85546875" style="4" customWidth="1"/>
    <col min="5894" max="5894" width="13" style="4" customWidth="1"/>
    <col min="5895" max="5895" width="9.140625" style="4"/>
    <col min="5896" max="5896" width="19" style="4" bestFit="1" customWidth="1"/>
    <col min="5897" max="6142" width="9.140625" style="4"/>
    <col min="6143" max="6144" width="14" style="4" bestFit="1" customWidth="1"/>
    <col min="6145" max="6145" width="14.28515625" style="4" bestFit="1" customWidth="1"/>
    <col min="6146" max="6146" width="12.7109375" style="4" customWidth="1"/>
    <col min="6147" max="6147" width="12.42578125" style="4" customWidth="1"/>
    <col min="6148" max="6148" width="13" style="4" customWidth="1"/>
    <col min="6149" max="6149" width="12.85546875" style="4" customWidth="1"/>
    <col min="6150" max="6150" width="13" style="4" customWidth="1"/>
    <col min="6151" max="6151" width="9.140625" style="4"/>
    <col min="6152" max="6152" width="19" style="4" bestFit="1" customWidth="1"/>
    <col min="6153" max="6398" width="9.140625" style="4"/>
    <col min="6399" max="6400" width="14" style="4" bestFit="1" customWidth="1"/>
    <col min="6401" max="6401" width="14.28515625" style="4" bestFit="1" customWidth="1"/>
    <col min="6402" max="6402" width="12.7109375" style="4" customWidth="1"/>
    <col min="6403" max="6403" width="12.42578125" style="4" customWidth="1"/>
    <col min="6404" max="6404" width="13" style="4" customWidth="1"/>
    <col min="6405" max="6405" width="12.85546875" style="4" customWidth="1"/>
    <col min="6406" max="6406" width="13" style="4" customWidth="1"/>
    <col min="6407" max="6407" width="9.140625" style="4"/>
    <col min="6408" max="6408" width="19" style="4" bestFit="1" customWidth="1"/>
    <col min="6409" max="6654" width="9.140625" style="4"/>
    <col min="6655" max="6656" width="14" style="4" bestFit="1" customWidth="1"/>
    <col min="6657" max="6657" width="14.28515625" style="4" bestFit="1" customWidth="1"/>
    <col min="6658" max="6658" width="12.7109375" style="4" customWidth="1"/>
    <col min="6659" max="6659" width="12.42578125" style="4" customWidth="1"/>
    <col min="6660" max="6660" width="13" style="4" customWidth="1"/>
    <col min="6661" max="6661" width="12.85546875" style="4" customWidth="1"/>
    <col min="6662" max="6662" width="13" style="4" customWidth="1"/>
    <col min="6663" max="6663" width="9.140625" style="4"/>
    <col min="6664" max="6664" width="19" style="4" bestFit="1" customWidth="1"/>
    <col min="6665" max="6910" width="9.140625" style="4"/>
    <col min="6911" max="6912" width="14" style="4" bestFit="1" customWidth="1"/>
    <col min="6913" max="6913" width="14.28515625" style="4" bestFit="1" customWidth="1"/>
    <col min="6914" max="6914" width="12.7109375" style="4" customWidth="1"/>
    <col min="6915" max="6915" width="12.42578125" style="4" customWidth="1"/>
    <col min="6916" max="6916" width="13" style="4" customWidth="1"/>
    <col min="6917" max="6917" width="12.85546875" style="4" customWidth="1"/>
    <col min="6918" max="6918" width="13" style="4" customWidth="1"/>
    <col min="6919" max="6919" width="9.140625" style="4"/>
    <col min="6920" max="6920" width="19" style="4" bestFit="1" customWidth="1"/>
    <col min="6921" max="7166" width="9.140625" style="4"/>
    <col min="7167" max="7168" width="14" style="4" bestFit="1" customWidth="1"/>
    <col min="7169" max="7169" width="14.28515625" style="4" bestFit="1" customWidth="1"/>
    <col min="7170" max="7170" width="12.7109375" style="4" customWidth="1"/>
    <col min="7171" max="7171" width="12.42578125" style="4" customWidth="1"/>
    <col min="7172" max="7172" width="13" style="4" customWidth="1"/>
    <col min="7173" max="7173" width="12.85546875" style="4" customWidth="1"/>
    <col min="7174" max="7174" width="13" style="4" customWidth="1"/>
    <col min="7175" max="7175" width="9.140625" style="4"/>
    <col min="7176" max="7176" width="19" style="4" bestFit="1" customWidth="1"/>
    <col min="7177" max="7422" width="9.140625" style="4"/>
    <col min="7423" max="7424" width="14" style="4" bestFit="1" customWidth="1"/>
    <col min="7425" max="7425" width="14.28515625" style="4" bestFit="1" customWidth="1"/>
    <col min="7426" max="7426" width="12.7109375" style="4" customWidth="1"/>
    <col min="7427" max="7427" width="12.42578125" style="4" customWidth="1"/>
    <col min="7428" max="7428" width="13" style="4" customWidth="1"/>
    <col min="7429" max="7429" width="12.85546875" style="4" customWidth="1"/>
    <col min="7430" max="7430" width="13" style="4" customWidth="1"/>
    <col min="7431" max="7431" width="9.140625" style="4"/>
    <col min="7432" max="7432" width="19" style="4" bestFit="1" customWidth="1"/>
    <col min="7433" max="7678" width="9.140625" style="4"/>
    <col min="7679" max="7680" width="14" style="4" bestFit="1" customWidth="1"/>
    <col min="7681" max="7681" width="14.28515625" style="4" bestFit="1" customWidth="1"/>
    <col min="7682" max="7682" width="12.7109375" style="4" customWidth="1"/>
    <col min="7683" max="7683" width="12.42578125" style="4" customWidth="1"/>
    <col min="7684" max="7684" width="13" style="4" customWidth="1"/>
    <col min="7685" max="7685" width="12.85546875" style="4" customWidth="1"/>
    <col min="7686" max="7686" width="13" style="4" customWidth="1"/>
    <col min="7687" max="7687" width="9.140625" style="4"/>
    <col min="7688" max="7688" width="19" style="4" bestFit="1" customWidth="1"/>
    <col min="7689" max="7934" width="9.140625" style="4"/>
    <col min="7935" max="7936" width="14" style="4" bestFit="1" customWidth="1"/>
    <col min="7937" max="7937" width="14.28515625" style="4" bestFit="1" customWidth="1"/>
    <col min="7938" max="7938" width="12.7109375" style="4" customWidth="1"/>
    <col min="7939" max="7939" width="12.42578125" style="4" customWidth="1"/>
    <col min="7940" max="7940" width="13" style="4" customWidth="1"/>
    <col min="7941" max="7941" width="12.85546875" style="4" customWidth="1"/>
    <col min="7942" max="7942" width="13" style="4" customWidth="1"/>
    <col min="7943" max="7943" width="9.140625" style="4"/>
    <col min="7944" max="7944" width="19" style="4" bestFit="1" customWidth="1"/>
    <col min="7945" max="8190" width="9.140625" style="4"/>
    <col min="8191" max="8192" width="14" style="4" bestFit="1" customWidth="1"/>
    <col min="8193" max="8193" width="14.28515625" style="4" bestFit="1" customWidth="1"/>
    <col min="8194" max="8194" width="12.7109375" style="4" customWidth="1"/>
    <col min="8195" max="8195" width="12.42578125" style="4" customWidth="1"/>
    <col min="8196" max="8196" width="13" style="4" customWidth="1"/>
    <col min="8197" max="8197" width="12.85546875" style="4" customWidth="1"/>
    <col min="8198" max="8198" width="13" style="4" customWidth="1"/>
    <col min="8199" max="8199" width="9.140625" style="4"/>
    <col min="8200" max="8200" width="19" style="4" bestFit="1" customWidth="1"/>
    <col min="8201" max="8446" width="9.140625" style="4"/>
    <col min="8447" max="8448" width="14" style="4" bestFit="1" customWidth="1"/>
    <col min="8449" max="8449" width="14.28515625" style="4" bestFit="1" customWidth="1"/>
    <col min="8450" max="8450" width="12.7109375" style="4" customWidth="1"/>
    <col min="8451" max="8451" width="12.42578125" style="4" customWidth="1"/>
    <col min="8452" max="8452" width="13" style="4" customWidth="1"/>
    <col min="8453" max="8453" width="12.85546875" style="4" customWidth="1"/>
    <col min="8454" max="8454" width="13" style="4" customWidth="1"/>
    <col min="8455" max="8455" width="9.140625" style="4"/>
    <col min="8456" max="8456" width="19" style="4" bestFit="1" customWidth="1"/>
    <col min="8457" max="8702" width="9.140625" style="4"/>
    <col min="8703" max="8704" width="14" style="4" bestFit="1" customWidth="1"/>
    <col min="8705" max="8705" width="14.28515625" style="4" bestFit="1" customWidth="1"/>
    <col min="8706" max="8706" width="12.7109375" style="4" customWidth="1"/>
    <col min="8707" max="8707" width="12.42578125" style="4" customWidth="1"/>
    <col min="8708" max="8708" width="13" style="4" customWidth="1"/>
    <col min="8709" max="8709" width="12.85546875" style="4" customWidth="1"/>
    <col min="8710" max="8710" width="13" style="4" customWidth="1"/>
    <col min="8711" max="8711" width="9.140625" style="4"/>
    <col min="8712" max="8712" width="19" style="4" bestFit="1" customWidth="1"/>
    <col min="8713" max="8958" width="9.140625" style="4"/>
    <col min="8959" max="8960" width="14" style="4" bestFit="1" customWidth="1"/>
    <col min="8961" max="8961" width="14.28515625" style="4" bestFit="1" customWidth="1"/>
    <col min="8962" max="8962" width="12.7109375" style="4" customWidth="1"/>
    <col min="8963" max="8963" width="12.42578125" style="4" customWidth="1"/>
    <col min="8964" max="8964" width="13" style="4" customWidth="1"/>
    <col min="8965" max="8965" width="12.85546875" style="4" customWidth="1"/>
    <col min="8966" max="8966" width="13" style="4" customWidth="1"/>
    <col min="8967" max="8967" width="9.140625" style="4"/>
    <col min="8968" max="8968" width="19" style="4" bestFit="1" customWidth="1"/>
    <col min="8969" max="9214" width="9.140625" style="4"/>
    <col min="9215" max="9216" width="14" style="4" bestFit="1" customWidth="1"/>
    <col min="9217" max="9217" width="14.28515625" style="4" bestFit="1" customWidth="1"/>
    <col min="9218" max="9218" width="12.7109375" style="4" customWidth="1"/>
    <col min="9219" max="9219" width="12.42578125" style="4" customWidth="1"/>
    <col min="9220" max="9220" width="13" style="4" customWidth="1"/>
    <col min="9221" max="9221" width="12.85546875" style="4" customWidth="1"/>
    <col min="9222" max="9222" width="13" style="4" customWidth="1"/>
    <col min="9223" max="9223" width="9.140625" style="4"/>
    <col min="9224" max="9224" width="19" style="4" bestFit="1" customWidth="1"/>
    <col min="9225" max="9470" width="9.140625" style="4"/>
    <col min="9471" max="9472" width="14" style="4" bestFit="1" customWidth="1"/>
    <col min="9473" max="9473" width="14.28515625" style="4" bestFit="1" customWidth="1"/>
    <col min="9474" max="9474" width="12.7109375" style="4" customWidth="1"/>
    <col min="9475" max="9475" width="12.42578125" style="4" customWidth="1"/>
    <col min="9476" max="9476" width="13" style="4" customWidth="1"/>
    <col min="9477" max="9477" width="12.85546875" style="4" customWidth="1"/>
    <col min="9478" max="9478" width="13" style="4" customWidth="1"/>
    <col min="9479" max="9479" width="9.140625" style="4"/>
    <col min="9480" max="9480" width="19" style="4" bestFit="1" customWidth="1"/>
    <col min="9481" max="9726" width="9.140625" style="4"/>
    <col min="9727" max="9728" width="14" style="4" bestFit="1" customWidth="1"/>
    <col min="9729" max="9729" width="14.28515625" style="4" bestFit="1" customWidth="1"/>
    <col min="9730" max="9730" width="12.7109375" style="4" customWidth="1"/>
    <col min="9731" max="9731" width="12.42578125" style="4" customWidth="1"/>
    <col min="9732" max="9732" width="13" style="4" customWidth="1"/>
    <col min="9733" max="9733" width="12.85546875" style="4" customWidth="1"/>
    <col min="9734" max="9734" width="13" style="4" customWidth="1"/>
    <col min="9735" max="9735" width="9.140625" style="4"/>
    <col min="9736" max="9736" width="19" style="4" bestFit="1" customWidth="1"/>
    <col min="9737" max="9982" width="9.140625" style="4"/>
    <col min="9983" max="9984" width="14" style="4" bestFit="1" customWidth="1"/>
    <col min="9985" max="9985" width="14.28515625" style="4" bestFit="1" customWidth="1"/>
    <col min="9986" max="9986" width="12.7109375" style="4" customWidth="1"/>
    <col min="9987" max="9987" width="12.42578125" style="4" customWidth="1"/>
    <col min="9988" max="9988" width="13" style="4" customWidth="1"/>
    <col min="9989" max="9989" width="12.85546875" style="4" customWidth="1"/>
    <col min="9990" max="9990" width="13" style="4" customWidth="1"/>
    <col min="9991" max="9991" width="9.140625" style="4"/>
    <col min="9992" max="9992" width="19" style="4" bestFit="1" customWidth="1"/>
    <col min="9993" max="10238" width="9.140625" style="4"/>
    <col min="10239" max="10240" width="14" style="4" bestFit="1" customWidth="1"/>
    <col min="10241" max="10241" width="14.28515625" style="4" bestFit="1" customWidth="1"/>
    <col min="10242" max="10242" width="12.7109375" style="4" customWidth="1"/>
    <col min="10243" max="10243" width="12.42578125" style="4" customWidth="1"/>
    <col min="10244" max="10244" width="13" style="4" customWidth="1"/>
    <col min="10245" max="10245" width="12.85546875" style="4" customWidth="1"/>
    <col min="10246" max="10246" width="13" style="4" customWidth="1"/>
    <col min="10247" max="10247" width="9.140625" style="4"/>
    <col min="10248" max="10248" width="19" style="4" bestFit="1" customWidth="1"/>
    <col min="10249" max="10494" width="9.140625" style="4"/>
    <col min="10495" max="10496" width="14" style="4" bestFit="1" customWidth="1"/>
    <col min="10497" max="10497" width="14.28515625" style="4" bestFit="1" customWidth="1"/>
    <col min="10498" max="10498" width="12.7109375" style="4" customWidth="1"/>
    <col min="10499" max="10499" width="12.42578125" style="4" customWidth="1"/>
    <col min="10500" max="10500" width="13" style="4" customWidth="1"/>
    <col min="10501" max="10501" width="12.85546875" style="4" customWidth="1"/>
    <col min="10502" max="10502" width="13" style="4" customWidth="1"/>
    <col min="10503" max="10503" width="9.140625" style="4"/>
    <col min="10504" max="10504" width="19" style="4" bestFit="1" customWidth="1"/>
    <col min="10505" max="10750" width="9.140625" style="4"/>
    <col min="10751" max="10752" width="14" style="4" bestFit="1" customWidth="1"/>
    <col min="10753" max="10753" width="14.28515625" style="4" bestFit="1" customWidth="1"/>
    <col min="10754" max="10754" width="12.7109375" style="4" customWidth="1"/>
    <col min="10755" max="10755" width="12.42578125" style="4" customWidth="1"/>
    <col min="10756" max="10756" width="13" style="4" customWidth="1"/>
    <col min="10757" max="10757" width="12.85546875" style="4" customWidth="1"/>
    <col min="10758" max="10758" width="13" style="4" customWidth="1"/>
    <col min="10759" max="10759" width="9.140625" style="4"/>
    <col min="10760" max="10760" width="19" style="4" bestFit="1" customWidth="1"/>
    <col min="10761" max="11006" width="9.140625" style="4"/>
    <col min="11007" max="11008" width="14" style="4" bestFit="1" customWidth="1"/>
    <col min="11009" max="11009" width="14.28515625" style="4" bestFit="1" customWidth="1"/>
    <col min="11010" max="11010" width="12.7109375" style="4" customWidth="1"/>
    <col min="11011" max="11011" width="12.42578125" style="4" customWidth="1"/>
    <col min="11012" max="11012" width="13" style="4" customWidth="1"/>
    <col min="11013" max="11013" width="12.85546875" style="4" customWidth="1"/>
    <col min="11014" max="11014" width="13" style="4" customWidth="1"/>
    <col min="11015" max="11015" width="9.140625" style="4"/>
    <col min="11016" max="11016" width="19" style="4" bestFit="1" customWidth="1"/>
    <col min="11017" max="11262" width="9.140625" style="4"/>
    <col min="11263" max="11264" width="14" style="4" bestFit="1" customWidth="1"/>
    <col min="11265" max="11265" width="14.28515625" style="4" bestFit="1" customWidth="1"/>
    <col min="11266" max="11266" width="12.7109375" style="4" customWidth="1"/>
    <col min="11267" max="11267" width="12.42578125" style="4" customWidth="1"/>
    <col min="11268" max="11268" width="13" style="4" customWidth="1"/>
    <col min="11269" max="11269" width="12.85546875" style="4" customWidth="1"/>
    <col min="11270" max="11270" width="13" style="4" customWidth="1"/>
    <col min="11271" max="11271" width="9.140625" style="4"/>
    <col min="11272" max="11272" width="19" style="4" bestFit="1" customWidth="1"/>
    <col min="11273" max="11518" width="9.140625" style="4"/>
    <col min="11519" max="11520" width="14" style="4" bestFit="1" customWidth="1"/>
    <col min="11521" max="11521" width="14.28515625" style="4" bestFit="1" customWidth="1"/>
    <col min="11522" max="11522" width="12.7109375" style="4" customWidth="1"/>
    <col min="11523" max="11523" width="12.42578125" style="4" customWidth="1"/>
    <col min="11524" max="11524" width="13" style="4" customWidth="1"/>
    <col min="11525" max="11525" width="12.85546875" style="4" customWidth="1"/>
    <col min="11526" max="11526" width="13" style="4" customWidth="1"/>
    <col min="11527" max="11527" width="9.140625" style="4"/>
    <col min="11528" max="11528" width="19" style="4" bestFit="1" customWidth="1"/>
    <col min="11529" max="11774" width="9.140625" style="4"/>
    <col min="11775" max="11776" width="14" style="4" bestFit="1" customWidth="1"/>
    <col min="11777" max="11777" width="14.28515625" style="4" bestFit="1" customWidth="1"/>
    <col min="11778" max="11778" width="12.7109375" style="4" customWidth="1"/>
    <col min="11779" max="11779" width="12.42578125" style="4" customWidth="1"/>
    <col min="11780" max="11780" width="13" style="4" customWidth="1"/>
    <col min="11781" max="11781" width="12.85546875" style="4" customWidth="1"/>
    <col min="11782" max="11782" width="13" style="4" customWidth="1"/>
    <col min="11783" max="11783" width="9.140625" style="4"/>
    <col min="11784" max="11784" width="19" style="4" bestFit="1" customWidth="1"/>
    <col min="11785" max="12030" width="9.140625" style="4"/>
    <col min="12031" max="12032" width="14" style="4" bestFit="1" customWidth="1"/>
    <col min="12033" max="12033" width="14.28515625" style="4" bestFit="1" customWidth="1"/>
    <col min="12034" max="12034" width="12.7109375" style="4" customWidth="1"/>
    <col min="12035" max="12035" width="12.42578125" style="4" customWidth="1"/>
    <col min="12036" max="12036" width="13" style="4" customWidth="1"/>
    <col min="12037" max="12037" width="12.85546875" style="4" customWidth="1"/>
    <col min="12038" max="12038" width="13" style="4" customWidth="1"/>
    <col min="12039" max="12039" width="9.140625" style="4"/>
    <col min="12040" max="12040" width="19" style="4" bestFit="1" customWidth="1"/>
    <col min="12041" max="12286" width="9.140625" style="4"/>
    <col min="12287" max="12288" width="14" style="4" bestFit="1" customWidth="1"/>
    <col min="12289" max="12289" width="14.28515625" style="4" bestFit="1" customWidth="1"/>
    <col min="12290" max="12290" width="12.7109375" style="4" customWidth="1"/>
    <col min="12291" max="12291" width="12.42578125" style="4" customWidth="1"/>
    <col min="12292" max="12292" width="13" style="4" customWidth="1"/>
    <col min="12293" max="12293" width="12.85546875" style="4" customWidth="1"/>
    <col min="12294" max="12294" width="13" style="4" customWidth="1"/>
    <col min="12295" max="12295" width="9.140625" style="4"/>
    <col min="12296" max="12296" width="19" style="4" bestFit="1" customWidth="1"/>
    <col min="12297" max="12542" width="9.140625" style="4"/>
    <col min="12543" max="12544" width="14" style="4" bestFit="1" customWidth="1"/>
    <col min="12545" max="12545" width="14.28515625" style="4" bestFit="1" customWidth="1"/>
    <col min="12546" max="12546" width="12.7109375" style="4" customWidth="1"/>
    <col min="12547" max="12547" width="12.42578125" style="4" customWidth="1"/>
    <col min="12548" max="12548" width="13" style="4" customWidth="1"/>
    <col min="12549" max="12549" width="12.85546875" style="4" customWidth="1"/>
    <col min="12550" max="12550" width="13" style="4" customWidth="1"/>
    <col min="12551" max="12551" width="9.140625" style="4"/>
    <col min="12552" max="12552" width="19" style="4" bestFit="1" customWidth="1"/>
    <col min="12553" max="12798" width="9.140625" style="4"/>
    <col min="12799" max="12800" width="14" style="4" bestFit="1" customWidth="1"/>
    <col min="12801" max="12801" width="14.28515625" style="4" bestFit="1" customWidth="1"/>
    <col min="12802" max="12802" width="12.7109375" style="4" customWidth="1"/>
    <col min="12803" max="12803" width="12.42578125" style="4" customWidth="1"/>
    <col min="12804" max="12804" width="13" style="4" customWidth="1"/>
    <col min="12805" max="12805" width="12.85546875" style="4" customWidth="1"/>
    <col min="12806" max="12806" width="13" style="4" customWidth="1"/>
    <col min="12807" max="12807" width="9.140625" style="4"/>
    <col min="12808" max="12808" width="19" style="4" bestFit="1" customWidth="1"/>
    <col min="12809" max="13054" width="9.140625" style="4"/>
    <col min="13055" max="13056" width="14" style="4" bestFit="1" customWidth="1"/>
    <col min="13057" max="13057" width="14.28515625" style="4" bestFit="1" customWidth="1"/>
    <col min="13058" max="13058" width="12.7109375" style="4" customWidth="1"/>
    <col min="13059" max="13059" width="12.42578125" style="4" customWidth="1"/>
    <col min="13060" max="13060" width="13" style="4" customWidth="1"/>
    <col min="13061" max="13061" width="12.85546875" style="4" customWidth="1"/>
    <col min="13062" max="13062" width="13" style="4" customWidth="1"/>
    <col min="13063" max="13063" width="9.140625" style="4"/>
    <col min="13064" max="13064" width="19" style="4" bestFit="1" customWidth="1"/>
    <col min="13065" max="13310" width="9.140625" style="4"/>
    <col min="13311" max="13312" width="14" style="4" bestFit="1" customWidth="1"/>
    <col min="13313" max="13313" width="14.28515625" style="4" bestFit="1" customWidth="1"/>
    <col min="13314" max="13314" width="12.7109375" style="4" customWidth="1"/>
    <col min="13315" max="13315" width="12.42578125" style="4" customWidth="1"/>
    <col min="13316" max="13316" width="13" style="4" customWidth="1"/>
    <col min="13317" max="13317" width="12.85546875" style="4" customWidth="1"/>
    <col min="13318" max="13318" width="13" style="4" customWidth="1"/>
    <col min="13319" max="13319" width="9.140625" style="4"/>
    <col min="13320" max="13320" width="19" style="4" bestFit="1" customWidth="1"/>
    <col min="13321" max="13566" width="9.140625" style="4"/>
    <col min="13567" max="13568" width="14" style="4" bestFit="1" customWidth="1"/>
    <col min="13569" max="13569" width="14.28515625" style="4" bestFit="1" customWidth="1"/>
    <col min="13570" max="13570" width="12.7109375" style="4" customWidth="1"/>
    <col min="13571" max="13571" width="12.42578125" style="4" customWidth="1"/>
    <col min="13572" max="13572" width="13" style="4" customWidth="1"/>
    <col min="13573" max="13573" width="12.85546875" style="4" customWidth="1"/>
    <col min="13574" max="13574" width="13" style="4" customWidth="1"/>
    <col min="13575" max="13575" width="9.140625" style="4"/>
    <col min="13576" max="13576" width="19" style="4" bestFit="1" customWidth="1"/>
    <col min="13577" max="13822" width="9.140625" style="4"/>
    <col min="13823" max="13824" width="14" style="4" bestFit="1" customWidth="1"/>
    <col min="13825" max="13825" width="14.28515625" style="4" bestFit="1" customWidth="1"/>
    <col min="13826" max="13826" width="12.7109375" style="4" customWidth="1"/>
    <col min="13827" max="13827" width="12.42578125" style="4" customWidth="1"/>
    <col min="13828" max="13828" width="13" style="4" customWidth="1"/>
    <col min="13829" max="13829" width="12.85546875" style="4" customWidth="1"/>
    <col min="13830" max="13830" width="13" style="4" customWidth="1"/>
    <col min="13831" max="13831" width="9.140625" style="4"/>
    <col min="13832" max="13832" width="19" style="4" bestFit="1" customWidth="1"/>
    <col min="13833" max="14078" width="9.140625" style="4"/>
    <col min="14079" max="14080" width="14" style="4" bestFit="1" customWidth="1"/>
    <col min="14081" max="14081" width="14.28515625" style="4" bestFit="1" customWidth="1"/>
    <col min="14082" max="14082" width="12.7109375" style="4" customWidth="1"/>
    <col min="14083" max="14083" width="12.42578125" style="4" customWidth="1"/>
    <col min="14084" max="14084" width="13" style="4" customWidth="1"/>
    <col min="14085" max="14085" width="12.85546875" style="4" customWidth="1"/>
    <col min="14086" max="14086" width="13" style="4" customWidth="1"/>
    <col min="14087" max="14087" width="9.140625" style="4"/>
    <col min="14088" max="14088" width="19" style="4" bestFit="1" customWidth="1"/>
    <col min="14089" max="14334" width="9.140625" style="4"/>
    <col min="14335" max="14336" width="14" style="4" bestFit="1" customWidth="1"/>
    <col min="14337" max="14337" width="14.28515625" style="4" bestFit="1" customWidth="1"/>
    <col min="14338" max="14338" width="12.7109375" style="4" customWidth="1"/>
    <col min="14339" max="14339" width="12.42578125" style="4" customWidth="1"/>
    <col min="14340" max="14340" width="13" style="4" customWidth="1"/>
    <col min="14341" max="14341" width="12.85546875" style="4" customWidth="1"/>
    <col min="14342" max="14342" width="13" style="4" customWidth="1"/>
    <col min="14343" max="14343" width="9.140625" style="4"/>
    <col min="14344" max="14344" width="19" style="4" bestFit="1" customWidth="1"/>
    <col min="14345" max="14590" width="9.140625" style="4"/>
    <col min="14591" max="14592" width="14" style="4" bestFit="1" customWidth="1"/>
    <col min="14593" max="14593" width="14.28515625" style="4" bestFit="1" customWidth="1"/>
    <col min="14594" max="14594" width="12.7109375" style="4" customWidth="1"/>
    <col min="14595" max="14595" width="12.42578125" style="4" customWidth="1"/>
    <col min="14596" max="14596" width="13" style="4" customWidth="1"/>
    <col min="14597" max="14597" width="12.85546875" style="4" customWidth="1"/>
    <col min="14598" max="14598" width="13" style="4" customWidth="1"/>
    <col min="14599" max="14599" width="9.140625" style="4"/>
    <col min="14600" max="14600" width="19" style="4" bestFit="1" customWidth="1"/>
    <col min="14601" max="14846" width="9.140625" style="4"/>
    <col min="14847" max="14848" width="14" style="4" bestFit="1" customWidth="1"/>
    <col min="14849" max="14849" width="14.28515625" style="4" bestFit="1" customWidth="1"/>
    <col min="14850" max="14850" width="12.7109375" style="4" customWidth="1"/>
    <col min="14851" max="14851" width="12.42578125" style="4" customWidth="1"/>
    <col min="14852" max="14852" width="13" style="4" customWidth="1"/>
    <col min="14853" max="14853" width="12.85546875" style="4" customWidth="1"/>
    <col min="14854" max="14854" width="13" style="4" customWidth="1"/>
    <col min="14855" max="14855" width="9.140625" style="4"/>
    <col min="14856" max="14856" width="19" style="4" bestFit="1" customWidth="1"/>
    <col min="14857" max="15102" width="9.140625" style="4"/>
    <col min="15103" max="15104" width="14" style="4" bestFit="1" customWidth="1"/>
    <col min="15105" max="15105" width="14.28515625" style="4" bestFit="1" customWidth="1"/>
    <col min="15106" max="15106" width="12.7109375" style="4" customWidth="1"/>
    <col min="15107" max="15107" width="12.42578125" style="4" customWidth="1"/>
    <col min="15108" max="15108" width="13" style="4" customWidth="1"/>
    <col min="15109" max="15109" width="12.85546875" style="4" customWidth="1"/>
    <col min="15110" max="15110" width="13" style="4" customWidth="1"/>
    <col min="15111" max="15111" width="9.140625" style="4"/>
    <col min="15112" max="15112" width="19" style="4" bestFit="1" customWidth="1"/>
    <col min="15113" max="15358" width="9.140625" style="4"/>
    <col min="15359" max="15360" width="14" style="4" bestFit="1" customWidth="1"/>
    <col min="15361" max="15361" width="14.28515625" style="4" bestFit="1" customWidth="1"/>
    <col min="15362" max="15362" width="12.7109375" style="4" customWidth="1"/>
    <col min="15363" max="15363" width="12.42578125" style="4" customWidth="1"/>
    <col min="15364" max="15364" width="13" style="4" customWidth="1"/>
    <col min="15365" max="15365" width="12.85546875" style="4" customWidth="1"/>
    <col min="15366" max="15366" width="13" style="4" customWidth="1"/>
    <col min="15367" max="15367" width="9.140625" style="4"/>
    <col min="15368" max="15368" width="19" style="4" bestFit="1" customWidth="1"/>
    <col min="15369" max="15614" width="9.140625" style="4"/>
    <col min="15615" max="15616" width="14" style="4" bestFit="1" customWidth="1"/>
    <col min="15617" max="15617" width="14.28515625" style="4" bestFit="1" customWidth="1"/>
    <col min="15618" max="15618" width="12.7109375" style="4" customWidth="1"/>
    <col min="15619" max="15619" width="12.42578125" style="4" customWidth="1"/>
    <col min="15620" max="15620" width="13" style="4" customWidth="1"/>
    <col min="15621" max="15621" width="12.85546875" style="4" customWidth="1"/>
    <col min="15622" max="15622" width="13" style="4" customWidth="1"/>
    <col min="15623" max="15623" width="9.140625" style="4"/>
    <col min="15624" max="15624" width="19" style="4" bestFit="1" customWidth="1"/>
    <col min="15625" max="15870" width="9.140625" style="4"/>
    <col min="15871" max="15872" width="14" style="4" bestFit="1" customWidth="1"/>
    <col min="15873" max="15873" width="14.28515625" style="4" bestFit="1" customWidth="1"/>
    <col min="15874" max="15874" width="12.7109375" style="4" customWidth="1"/>
    <col min="15875" max="15875" width="12.42578125" style="4" customWidth="1"/>
    <col min="15876" max="15876" width="13" style="4" customWidth="1"/>
    <col min="15877" max="15877" width="12.85546875" style="4" customWidth="1"/>
    <col min="15878" max="15878" width="13" style="4" customWidth="1"/>
    <col min="15879" max="15879" width="9.140625" style="4"/>
    <col min="15880" max="15880" width="19" style="4" bestFit="1" customWidth="1"/>
    <col min="15881" max="16126" width="9.140625" style="4"/>
    <col min="16127" max="16128" width="14" style="4" bestFit="1" customWidth="1"/>
    <col min="16129" max="16129" width="14.28515625" style="4" bestFit="1" customWidth="1"/>
    <col min="16130" max="16130" width="12.7109375" style="4" customWidth="1"/>
    <col min="16131" max="16131" width="12.42578125" style="4" customWidth="1"/>
    <col min="16132" max="16132" width="13" style="4" customWidth="1"/>
    <col min="16133" max="16133" width="12.85546875" style="4" customWidth="1"/>
    <col min="16134" max="16134" width="13" style="4" customWidth="1"/>
    <col min="16135" max="16135" width="9.140625" style="4"/>
    <col min="16136" max="16136" width="19" style="4" bestFit="1" customWidth="1"/>
    <col min="16137" max="16384" width="9.140625" style="4"/>
  </cols>
  <sheetData>
    <row r="1" spans="1:12" ht="21.75" customHeight="1" x14ac:dyDescent="0.2">
      <c r="A1" s="291"/>
      <c r="B1" s="292"/>
      <c r="C1" s="292"/>
      <c r="D1" s="292"/>
      <c r="E1" s="24"/>
      <c r="F1" s="25"/>
      <c r="G1" s="24"/>
      <c r="H1" s="25"/>
      <c r="I1" s="24"/>
      <c r="J1" s="25"/>
      <c r="K1" s="24" t="s">
        <v>116</v>
      </c>
      <c r="L1" s="25">
        <v>2019</v>
      </c>
    </row>
    <row r="2" spans="1:12" ht="24.75" customHeight="1" x14ac:dyDescent="0.2">
      <c r="A2" s="473" t="s">
        <v>161</v>
      </c>
      <c r="B2" s="356"/>
      <c r="C2" s="356"/>
      <c r="D2" s="356"/>
      <c r="E2" s="356"/>
      <c r="F2" s="356"/>
      <c r="G2" s="356"/>
      <c r="H2" s="356"/>
      <c r="I2" s="356"/>
      <c r="J2" s="356"/>
      <c r="K2" s="356"/>
      <c r="L2" s="356"/>
    </row>
    <row r="3" spans="1:12" x14ac:dyDescent="0.2">
      <c r="A3" s="562" t="s">
        <v>162</v>
      </c>
      <c r="B3" s="563"/>
      <c r="C3" s="563"/>
      <c r="D3" s="563"/>
      <c r="E3" s="563"/>
      <c r="F3" s="563"/>
      <c r="G3" s="563"/>
      <c r="H3" s="563"/>
      <c r="I3" s="563"/>
      <c r="J3" s="563"/>
      <c r="K3" s="563"/>
      <c r="L3" s="563"/>
    </row>
    <row r="4" spans="1:12" ht="16.5" customHeight="1" x14ac:dyDescent="0.2">
      <c r="A4" s="591" t="s">
        <v>163</v>
      </c>
      <c r="B4" s="592"/>
      <c r="C4" s="592"/>
      <c r="D4" s="592"/>
      <c r="E4" s="581">
        <v>2016</v>
      </c>
      <c r="F4" s="582"/>
      <c r="G4" s="581">
        <v>2017</v>
      </c>
      <c r="H4" s="582"/>
      <c r="I4" s="581">
        <v>2018</v>
      </c>
      <c r="J4" s="582"/>
      <c r="K4" s="581">
        <v>2019</v>
      </c>
      <c r="L4" s="582"/>
    </row>
    <row r="5" spans="1:12" ht="18" customHeight="1" x14ac:dyDescent="0.2">
      <c r="A5" s="593"/>
      <c r="B5" s="594"/>
      <c r="C5" s="595"/>
      <c r="D5" s="595"/>
      <c r="E5" s="289" t="s">
        <v>164</v>
      </c>
      <c r="F5" s="290" t="s">
        <v>165</v>
      </c>
      <c r="G5" s="289" t="s">
        <v>164</v>
      </c>
      <c r="H5" s="290" t="s">
        <v>165</v>
      </c>
      <c r="I5" s="336" t="s">
        <v>164</v>
      </c>
      <c r="J5" s="335" t="s">
        <v>165</v>
      </c>
      <c r="K5" s="306" t="s">
        <v>164</v>
      </c>
      <c r="L5" s="307" t="s">
        <v>165</v>
      </c>
    </row>
    <row r="6" spans="1:12" ht="24.75" customHeight="1" x14ac:dyDescent="0.2">
      <c r="A6" s="596" t="s">
        <v>166</v>
      </c>
      <c r="B6" s="597"/>
      <c r="C6" s="597"/>
      <c r="D6" s="597"/>
      <c r="E6" s="293">
        <v>69301.460000000006</v>
      </c>
      <c r="F6" s="28"/>
      <c r="G6" s="293"/>
      <c r="H6" s="28"/>
      <c r="I6" s="293">
        <v>201500</v>
      </c>
      <c r="J6" s="28"/>
      <c r="K6" s="293">
        <v>180000</v>
      </c>
      <c r="L6" s="28"/>
    </row>
    <row r="7" spans="1:12" ht="24.75" customHeight="1" x14ac:dyDescent="0.2">
      <c r="A7" s="596" t="s">
        <v>167</v>
      </c>
      <c r="B7" s="597"/>
      <c r="C7" s="597"/>
      <c r="D7" s="597"/>
      <c r="E7" s="293">
        <v>26332.76</v>
      </c>
      <c r="F7" s="28"/>
      <c r="G7" s="293">
        <v>11179</v>
      </c>
      <c r="H7" s="28"/>
      <c r="I7" s="293">
        <v>11109.95</v>
      </c>
      <c r="J7" s="28"/>
      <c r="K7" s="293">
        <v>130715.23</v>
      </c>
      <c r="L7" s="28"/>
    </row>
    <row r="8" spans="1:12" ht="24.75" customHeight="1" x14ac:dyDescent="0.2">
      <c r="A8" s="596" t="s">
        <v>168</v>
      </c>
      <c r="B8" s="597"/>
      <c r="C8" s="597"/>
      <c r="D8" s="597"/>
      <c r="E8" s="293">
        <v>578497.36</v>
      </c>
      <c r="F8" s="294">
        <v>540635.89</v>
      </c>
      <c r="G8" s="293">
        <v>615262.86</v>
      </c>
      <c r="H8" s="293">
        <v>581083.77</v>
      </c>
      <c r="I8" s="293">
        <v>645910.61</v>
      </c>
      <c r="J8" s="293">
        <v>583079.43000000005</v>
      </c>
      <c r="K8" s="293">
        <v>643367.86</v>
      </c>
      <c r="L8" s="293"/>
    </row>
    <row r="9" spans="1:12" ht="24.75" customHeight="1" x14ac:dyDescent="0.2">
      <c r="A9" s="596" t="s">
        <v>169</v>
      </c>
      <c r="B9" s="597"/>
      <c r="C9" s="597"/>
      <c r="D9" s="597"/>
      <c r="E9" s="295">
        <v>54553.55</v>
      </c>
      <c r="F9" s="294">
        <v>21604.7</v>
      </c>
      <c r="G9" s="293">
        <v>41647</v>
      </c>
      <c r="H9" s="293">
        <v>16005.23</v>
      </c>
      <c r="I9" s="293">
        <v>30667</v>
      </c>
      <c r="J9" s="293">
        <v>15312.52</v>
      </c>
      <c r="K9" s="293">
        <v>42267</v>
      </c>
      <c r="L9" s="293"/>
    </row>
    <row r="10" spans="1:12" ht="24.75" customHeight="1" x14ac:dyDescent="0.2">
      <c r="A10" s="596" t="s">
        <v>170</v>
      </c>
      <c r="B10" s="597"/>
      <c r="C10" s="597"/>
      <c r="D10" s="597"/>
      <c r="E10" s="293">
        <v>84385.34</v>
      </c>
      <c r="F10" s="294">
        <v>76672.77</v>
      </c>
      <c r="G10" s="293">
        <v>131470</v>
      </c>
      <c r="H10" s="293">
        <v>92733.45</v>
      </c>
      <c r="I10" s="293">
        <v>136062.07999999999</v>
      </c>
      <c r="J10" s="293">
        <v>90322.73</v>
      </c>
      <c r="K10" s="293">
        <v>147270</v>
      </c>
      <c r="L10" s="293"/>
    </row>
    <row r="11" spans="1:12" ht="24.75" customHeight="1" x14ac:dyDescent="0.2">
      <c r="A11" s="596" t="s">
        <v>171</v>
      </c>
      <c r="B11" s="597"/>
      <c r="C11" s="597"/>
      <c r="D11" s="597"/>
      <c r="E11" s="293">
        <v>675350.73</v>
      </c>
      <c r="F11" s="294">
        <v>559295.41</v>
      </c>
      <c r="G11" s="293">
        <v>82000</v>
      </c>
      <c r="H11" s="293">
        <v>120789.68</v>
      </c>
      <c r="I11" s="293">
        <v>633623.68999999994</v>
      </c>
      <c r="J11" s="293">
        <v>123569.51</v>
      </c>
      <c r="K11" s="293">
        <v>1230663.04</v>
      </c>
      <c r="L11" s="293"/>
    </row>
    <row r="12" spans="1:12" ht="24.75" customHeight="1" x14ac:dyDescent="0.2">
      <c r="A12" s="596" t="s">
        <v>172</v>
      </c>
      <c r="B12" s="597"/>
      <c r="C12" s="597"/>
      <c r="D12" s="597"/>
      <c r="E12" s="293"/>
      <c r="F12" s="294"/>
      <c r="G12" s="293"/>
      <c r="H12" s="293"/>
      <c r="I12" s="293"/>
      <c r="J12" s="293"/>
      <c r="K12" s="293"/>
      <c r="L12" s="293"/>
    </row>
    <row r="13" spans="1:12" ht="24.75" customHeight="1" x14ac:dyDescent="0.2">
      <c r="A13" s="598" t="s">
        <v>173</v>
      </c>
      <c r="B13" s="599"/>
      <c r="C13" s="599"/>
      <c r="D13" s="599"/>
      <c r="E13" s="293">
        <v>76838.850000000006</v>
      </c>
      <c r="F13" s="294">
        <v>67852.72</v>
      </c>
      <c r="G13" s="293">
        <v>152615</v>
      </c>
      <c r="H13" s="293">
        <v>82467.48</v>
      </c>
      <c r="I13" s="293">
        <v>152738.69</v>
      </c>
      <c r="J13" s="293">
        <v>120636.24</v>
      </c>
      <c r="K13" s="293">
        <v>187615</v>
      </c>
      <c r="L13" s="293"/>
    </row>
    <row r="14" spans="1:12" ht="24.75" customHeight="1" thickBot="1" x14ac:dyDescent="0.25">
      <c r="A14" s="585" t="s">
        <v>174</v>
      </c>
      <c r="B14" s="586"/>
      <c r="C14" s="586"/>
      <c r="D14" s="586"/>
      <c r="E14" s="30">
        <f t="shared" ref="E14" si="0">SUM(E6:E13)</f>
        <v>1565260.05</v>
      </c>
      <c r="F14" s="31">
        <f>SUM(F8:F13)</f>
        <v>1266061.49</v>
      </c>
      <c r="G14" s="31">
        <f>SUM(G7:G13)</f>
        <v>1034173.86</v>
      </c>
      <c r="H14" s="31">
        <f>SUM(H8:H13)</f>
        <v>893079.60999999987</v>
      </c>
      <c r="I14" s="31">
        <f>SUM(I7:I13)</f>
        <v>1610112.0199999998</v>
      </c>
      <c r="J14" s="31">
        <f>SUM(J8:J13)</f>
        <v>932920.43</v>
      </c>
      <c r="K14" s="31">
        <f>SUM(K8:K13)</f>
        <v>2251182.9</v>
      </c>
      <c r="L14" s="31"/>
    </row>
    <row r="15" spans="1:12" ht="14.25" customHeight="1" x14ac:dyDescent="0.2">
      <c r="A15" s="32"/>
      <c r="B15" s="33"/>
      <c r="C15" s="33"/>
      <c r="D15" s="33"/>
      <c r="E15" s="33"/>
      <c r="F15" s="34"/>
      <c r="G15" s="293"/>
      <c r="H15" s="293"/>
      <c r="I15" s="293"/>
      <c r="J15" s="293"/>
      <c r="K15" s="293"/>
      <c r="L15" s="293"/>
    </row>
    <row r="16" spans="1:12" ht="15" customHeight="1" x14ac:dyDescent="0.2">
      <c r="A16" s="562" t="s">
        <v>175</v>
      </c>
      <c r="B16" s="563"/>
      <c r="C16" s="563"/>
      <c r="D16" s="563"/>
      <c r="E16" s="563"/>
      <c r="F16" s="563"/>
      <c r="G16" s="563"/>
      <c r="H16" s="563"/>
      <c r="I16" s="563"/>
      <c r="J16" s="563"/>
      <c r="K16" s="563"/>
      <c r="L16" s="563"/>
    </row>
    <row r="17" spans="1:12" ht="15" customHeight="1" x14ac:dyDescent="0.2">
      <c r="A17" s="587" t="s">
        <v>163</v>
      </c>
      <c r="B17" s="588"/>
      <c r="C17" s="588"/>
      <c r="D17" s="588"/>
      <c r="E17" s="568">
        <v>2016</v>
      </c>
      <c r="F17" s="569"/>
      <c r="G17" s="568">
        <v>2017</v>
      </c>
      <c r="H17" s="569"/>
      <c r="I17" s="568">
        <v>2018</v>
      </c>
      <c r="J17" s="569"/>
      <c r="K17" s="568">
        <v>2019</v>
      </c>
      <c r="L17" s="569"/>
    </row>
    <row r="18" spans="1:12" ht="12.75" customHeight="1" x14ac:dyDescent="0.2">
      <c r="A18" s="589"/>
      <c r="B18" s="590"/>
      <c r="C18" s="588"/>
      <c r="D18" s="588"/>
      <c r="E18" s="289" t="s">
        <v>176</v>
      </c>
      <c r="F18" s="290" t="s">
        <v>177</v>
      </c>
      <c r="G18" s="289" t="s">
        <v>176</v>
      </c>
      <c r="H18" s="290" t="s">
        <v>177</v>
      </c>
      <c r="I18" s="336" t="s">
        <v>176</v>
      </c>
      <c r="J18" s="335" t="s">
        <v>177</v>
      </c>
      <c r="K18" s="306" t="s">
        <v>176</v>
      </c>
      <c r="L18" s="307" t="s">
        <v>177</v>
      </c>
    </row>
    <row r="19" spans="1:12" ht="24.75" customHeight="1" x14ac:dyDescent="0.2">
      <c r="A19" s="598" t="s">
        <v>178</v>
      </c>
      <c r="B19" s="599"/>
      <c r="C19" s="599"/>
      <c r="D19" s="599"/>
      <c r="E19" s="295">
        <v>626800.02</v>
      </c>
      <c r="F19" s="294">
        <v>602382.54</v>
      </c>
      <c r="G19" s="293">
        <v>757058.86</v>
      </c>
      <c r="H19" s="293">
        <v>498748.2</v>
      </c>
      <c r="I19" s="293">
        <v>758359.64</v>
      </c>
      <c r="J19" s="293">
        <v>742456.88</v>
      </c>
      <c r="K19" s="293">
        <v>717999.28</v>
      </c>
      <c r="L19" s="293"/>
    </row>
    <row r="20" spans="1:12" ht="24.75" customHeight="1" x14ac:dyDescent="0.2">
      <c r="A20" s="598" t="s">
        <v>179</v>
      </c>
      <c r="B20" s="599"/>
      <c r="C20" s="599"/>
      <c r="D20" s="599"/>
      <c r="E20" s="295">
        <v>668215.25</v>
      </c>
      <c r="F20" s="294">
        <v>652574.03</v>
      </c>
      <c r="G20" s="293">
        <v>62000</v>
      </c>
      <c r="H20" s="293">
        <v>32730.58</v>
      </c>
      <c r="I20" s="293">
        <v>633623.68999999994</v>
      </c>
      <c r="J20" s="293">
        <v>89169.59</v>
      </c>
      <c r="K20" s="293">
        <v>491</v>
      </c>
      <c r="L20" s="293"/>
    </row>
    <row r="21" spans="1:12" ht="24.75" customHeight="1" x14ac:dyDescent="0.2">
      <c r="A21" s="598" t="s">
        <v>180</v>
      </c>
      <c r="B21" s="599"/>
      <c r="C21" s="599"/>
      <c r="D21" s="599"/>
      <c r="E21" s="295"/>
      <c r="F21" s="294"/>
      <c r="G21" s="293"/>
      <c r="H21" s="293"/>
      <c r="I21" s="293"/>
      <c r="J21" s="293"/>
      <c r="K21" s="293"/>
      <c r="L21" s="293"/>
    </row>
    <row r="22" spans="1:12" ht="24.75" customHeight="1" x14ac:dyDescent="0.2">
      <c r="A22" s="598" t="s">
        <v>181</v>
      </c>
      <c r="B22" s="599"/>
      <c r="C22" s="599"/>
      <c r="D22" s="599"/>
      <c r="E22" s="295">
        <v>68379.38</v>
      </c>
      <c r="F22" s="294">
        <v>32189.38</v>
      </c>
      <c r="G22" s="293">
        <v>62500</v>
      </c>
      <c r="H22" s="293">
        <v>62500</v>
      </c>
      <c r="I22" s="293">
        <v>65390</v>
      </c>
      <c r="J22" s="293">
        <v>65367.02</v>
      </c>
      <c r="K22" s="293">
        <v>59244.71</v>
      </c>
      <c r="L22" s="293"/>
    </row>
    <row r="23" spans="1:12" ht="24.75" customHeight="1" x14ac:dyDescent="0.2">
      <c r="A23" s="598" t="s">
        <v>182</v>
      </c>
      <c r="B23" s="599"/>
      <c r="C23" s="599"/>
      <c r="D23" s="599"/>
      <c r="E23" s="295"/>
      <c r="F23" s="294"/>
      <c r="G23" s="293"/>
      <c r="H23" s="293"/>
      <c r="I23" s="293"/>
      <c r="J23" s="293"/>
      <c r="K23" s="293"/>
      <c r="L23" s="293"/>
    </row>
    <row r="24" spans="1:12" ht="24.75" customHeight="1" x14ac:dyDescent="0.2">
      <c r="A24" s="598" t="s">
        <v>183</v>
      </c>
      <c r="B24" s="599"/>
      <c r="C24" s="599"/>
      <c r="D24" s="599"/>
      <c r="E24" s="295">
        <v>76838.850000000006</v>
      </c>
      <c r="F24" s="294">
        <v>73230.22</v>
      </c>
      <c r="G24" s="293">
        <v>152615</v>
      </c>
      <c r="H24" s="293">
        <v>68318.34</v>
      </c>
      <c r="I24" s="293">
        <v>152738.69</v>
      </c>
      <c r="J24" s="293">
        <v>136204.41</v>
      </c>
      <c r="K24" s="293">
        <v>187615</v>
      </c>
      <c r="L24" s="293"/>
    </row>
    <row r="25" spans="1:12" s="35" customFormat="1" ht="24.75" customHeight="1" thickBot="1" x14ac:dyDescent="0.25">
      <c r="A25" s="585" t="s">
        <v>184</v>
      </c>
      <c r="B25" s="586"/>
      <c r="C25" s="586"/>
      <c r="D25" s="586"/>
      <c r="E25" s="30">
        <f t="shared" ref="E25:F25" si="1">SUM(E19:E24)</f>
        <v>1440233.5</v>
      </c>
      <c r="F25" s="31">
        <f t="shared" si="1"/>
        <v>1360376.17</v>
      </c>
      <c r="G25" s="31">
        <f>SUM(G19:G24)</f>
        <v>1034173.86</v>
      </c>
      <c r="H25" s="31">
        <f>SUM(H19:H24)</f>
        <v>662297.12</v>
      </c>
      <c r="I25" s="31">
        <f>SUM(I19:I24)</f>
        <v>1610112.02</v>
      </c>
      <c r="J25" s="31">
        <f>SUM(J19:J24)</f>
        <v>1033197.9</v>
      </c>
      <c r="K25" s="31">
        <f>SUM(K19:K24)</f>
        <v>965349.99</v>
      </c>
      <c r="L25" s="31"/>
    </row>
    <row r="26" spans="1:12" ht="14.25" customHeight="1" x14ac:dyDescent="0.2">
      <c r="A26" s="32"/>
      <c r="B26" s="33"/>
      <c r="C26" s="33"/>
      <c r="D26" s="33"/>
      <c r="E26" s="33"/>
      <c r="F26" s="34"/>
      <c r="G26" s="293"/>
      <c r="H26" s="293"/>
      <c r="I26" s="293"/>
      <c r="J26" s="293"/>
      <c r="K26" s="293"/>
      <c r="L26" s="293"/>
    </row>
    <row r="27" spans="1:12" ht="14.25" customHeight="1" x14ac:dyDescent="0.2">
      <c r="A27" s="562" t="s">
        <v>185</v>
      </c>
      <c r="B27" s="563"/>
      <c r="C27" s="563"/>
      <c r="D27" s="563"/>
      <c r="E27" s="563"/>
      <c r="F27" s="563"/>
      <c r="G27" s="563"/>
      <c r="H27" s="563"/>
      <c r="I27" s="563"/>
      <c r="J27" s="563"/>
      <c r="K27" s="563"/>
      <c r="L27" s="563"/>
    </row>
    <row r="28" spans="1:12" ht="14.25" customHeight="1" x14ac:dyDescent="0.2">
      <c r="A28" s="587" t="s">
        <v>186</v>
      </c>
      <c r="B28" s="588" t="s">
        <v>187</v>
      </c>
      <c r="C28" s="588"/>
      <c r="D28" s="588"/>
      <c r="E28" s="568">
        <v>2016</v>
      </c>
      <c r="F28" s="569"/>
      <c r="G28" s="568">
        <v>2017</v>
      </c>
      <c r="H28" s="569"/>
      <c r="I28" s="568">
        <v>2018</v>
      </c>
      <c r="J28" s="569"/>
      <c r="K28" s="568">
        <v>2019</v>
      </c>
      <c r="L28" s="569"/>
    </row>
    <row r="29" spans="1:12" ht="14.25" customHeight="1" x14ac:dyDescent="0.2">
      <c r="A29" s="587"/>
      <c r="B29" s="588"/>
      <c r="C29" s="588"/>
      <c r="D29" s="588"/>
      <c r="E29" s="290" t="s">
        <v>188</v>
      </c>
      <c r="F29" s="290" t="s">
        <v>189</v>
      </c>
      <c r="G29" s="290" t="s">
        <v>188</v>
      </c>
      <c r="H29" s="290" t="s">
        <v>189</v>
      </c>
      <c r="I29" s="335" t="s">
        <v>188</v>
      </c>
      <c r="J29" s="335" t="s">
        <v>189</v>
      </c>
      <c r="K29" s="307" t="s">
        <v>188</v>
      </c>
      <c r="L29" s="307" t="s">
        <v>189</v>
      </c>
    </row>
    <row r="30" spans="1:12" ht="14.25" customHeight="1" x14ac:dyDescent="0.2">
      <c r="A30" s="36">
        <v>1</v>
      </c>
      <c r="B30" s="599" t="s">
        <v>190</v>
      </c>
      <c r="C30" s="599"/>
      <c r="D30" s="599"/>
      <c r="E30" s="293">
        <v>127502.07</v>
      </c>
      <c r="F30" s="294">
        <v>13581</v>
      </c>
      <c r="G30" s="293">
        <v>116802.38</v>
      </c>
      <c r="H30" s="293">
        <v>5975.32</v>
      </c>
      <c r="I30" s="293">
        <v>141154.39000000001</v>
      </c>
      <c r="J30" s="293">
        <v>0</v>
      </c>
      <c r="K30" s="293">
        <v>154167.13</v>
      </c>
      <c r="L30" s="293"/>
    </row>
    <row r="31" spans="1:12" ht="14.25" customHeight="1" x14ac:dyDescent="0.2">
      <c r="A31" s="36">
        <v>2</v>
      </c>
      <c r="B31" s="599" t="s">
        <v>191</v>
      </c>
      <c r="C31" s="599"/>
      <c r="D31" s="599"/>
      <c r="E31" s="293">
        <v>31145.09</v>
      </c>
      <c r="F31" s="294">
        <v>644.83000000000004</v>
      </c>
      <c r="G31" s="293">
        <v>31145.09</v>
      </c>
      <c r="H31" s="293">
        <v>593.67999999999995</v>
      </c>
      <c r="I31" s="293">
        <v>61145.09</v>
      </c>
      <c r="J31" s="293">
        <v>2050.9899999999998</v>
      </c>
      <c r="K31" s="293">
        <v>89153.52</v>
      </c>
      <c r="L31" s="293"/>
    </row>
    <row r="32" spans="1:12" ht="14.25" customHeight="1" x14ac:dyDescent="0.2">
      <c r="A32" s="36">
        <v>3</v>
      </c>
      <c r="B32" s="599" t="s">
        <v>192</v>
      </c>
      <c r="C32" s="599"/>
      <c r="D32" s="599"/>
      <c r="E32" s="293">
        <v>18092.48</v>
      </c>
      <c r="F32" s="294">
        <v>1847.49</v>
      </c>
      <c r="G32" s="293">
        <v>24268.03</v>
      </c>
      <c r="H32" s="293">
        <v>22546.9</v>
      </c>
      <c r="I32" s="293">
        <v>8050.28</v>
      </c>
      <c r="J32" s="293">
        <v>6291.7</v>
      </c>
      <c r="K32" s="293">
        <v>36006.31</v>
      </c>
      <c r="L32" s="293"/>
    </row>
    <row r="33" spans="1:16" ht="14.25" customHeight="1" x14ac:dyDescent="0.2">
      <c r="A33" s="36">
        <v>4</v>
      </c>
      <c r="B33" s="599" t="s">
        <v>193</v>
      </c>
      <c r="C33" s="599"/>
      <c r="D33" s="599"/>
      <c r="E33" s="27">
        <v>324684.89</v>
      </c>
      <c r="F33" s="294">
        <v>0</v>
      </c>
      <c r="G33" s="293">
        <v>324684.89</v>
      </c>
      <c r="H33" s="293">
        <v>0</v>
      </c>
      <c r="I33" s="293">
        <v>440740.21</v>
      </c>
      <c r="J33" s="293">
        <v>38107.82</v>
      </c>
      <c r="K33" s="293">
        <v>407579.39</v>
      </c>
      <c r="L33" s="293"/>
    </row>
    <row r="34" spans="1:16" ht="14.25" customHeight="1" x14ac:dyDescent="0.2">
      <c r="A34" s="36">
        <v>6</v>
      </c>
      <c r="B34" s="599" t="s">
        <v>194</v>
      </c>
      <c r="C34" s="599"/>
      <c r="D34" s="599"/>
      <c r="E34" s="27">
        <v>12459.86</v>
      </c>
      <c r="F34" s="294">
        <v>0</v>
      </c>
      <c r="G34" s="293">
        <v>12459.86</v>
      </c>
      <c r="H34" s="293">
        <v>0</v>
      </c>
      <c r="I34" s="293">
        <v>12459.86</v>
      </c>
      <c r="J34" s="293">
        <v>0</v>
      </c>
      <c r="K34" s="293">
        <v>12459.86</v>
      </c>
      <c r="L34" s="293"/>
    </row>
    <row r="35" spans="1:16" ht="14.25" customHeight="1" x14ac:dyDescent="0.2">
      <c r="A35" s="36">
        <v>9</v>
      </c>
      <c r="B35" s="599" t="s">
        <v>195</v>
      </c>
      <c r="C35" s="599"/>
      <c r="D35" s="599"/>
      <c r="E35" s="293">
        <v>7141.55</v>
      </c>
      <c r="F35" s="294">
        <v>5445.18</v>
      </c>
      <c r="G35" s="293">
        <v>18382.759999999998</v>
      </c>
      <c r="H35" s="293">
        <v>8869.3700000000008</v>
      </c>
      <c r="I35" s="293">
        <v>10824</v>
      </c>
      <c r="J35" s="293">
        <v>1032.9100000000001</v>
      </c>
      <c r="K35" s="293">
        <v>15449.88</v>
      </c>
      <c r="L35" s="293"/>
    </row>
    <row r="36" spans="1:16" s="35" customFormat="1" ht="14.25" customHeight="1" x14ac:dyDescent="0.2">
      <c r="A36" s="602" t="s">
        <v>196</v>
      </c>
      <c r="B36" s="603"/>
      <c r="C36" s="603"/>
      <c r="D36" s="603"/>
      <c r="E36" s="37">
        <f t="shared" ref="E36:F36" si="2">SUM(E30:E35)</f>
        <v>521025.94</v>
      </c>
      <c r="F36" s="38">
        <f t="shared" si="2"/>
        <v>21518.5</v>
      </c>
      <c r="G36" s="38">
        <f>SUM(G30:G35)</f>
        <v>527743.01</v>
      </c>
      <c r="H36" s="38">
        <f>SUM(H30:H35)</f>
        <v>37985.270000000004</v>
      </c>
      <c r="I36" s="38">
        <f>SUM(I30:I35)</f>
        <v>674373.83</v>
      </c>
      <c r="J36" s="38"/>
      <c r="K36" s="38">
        <f>SUM(K30:K35)</f>
        <v>714816.09000000008</v>
      </c>
      <c r="L36" s="38"/>
    </row>
    <row r="37" spans="1:16" ht="14.25" customHeight="1" x14ac:dyDescent="0.2">
      <c r="A37" s="587" t="s">
        <v>186</v>
      </c>
      <c r="B37" s="588" t="s">
        <v>197</v>
      </c>
      <c r="C37" s="588"/>
      <c r="D37" s="588"/>
      <c r="E37" s="568">
        <v>2016</v>
      </c>
      <c r="F37" s="569"/>
      <c r="G37" s="568">
        <v>2017</v>
      </c>
      <c r="H37" s="569"/>
      <c r="I37" s="568">
        <v>2018</v>
      </c>
      <c r="J37" s="569"/>
      <c r="K37" s="568">
        <v>2019</v>
      </c>
      <c r="L37" s="569"/>
    </row>
    <row r="38" spans="1:16" ht="14.25" customHeight="1" x14ac:dyDescent="0.2">
      <c r="A38" s="587"/>
      <c r="B38" s="588"/>
      <c r="C38" s="588"/>
      <c r="D38" s="588"/>
      <c r="E38" s="290" t="s">
        <v>198</v>
      </c>
      <c r="F38" s="290" t="s">
        <v>199</v>
      </c>
      <c r="G38" s="290" t="s">
        <v>198</v>
      </c>
      <c r="H38" s="290" t="s">
        <v>199</v>
      </c>
      <c r="I38" s="335" t="s">
        <v>198</v>
      </c>
      <c r="J38" s="335" t="s">
        <v>199</v>
      </c>
      <c r="K38" s="307" t="s">
        <v>198</v>
      </c>
      <c r="L38" s="307" t="s">
        <v>199</v>
      </c>
    </row>
    <row r="39" spans="1:16" ht="14.25" customHeight="1" x14ac:dyDescent="0.2">
      <c r="A39" s="36">
        <v>1</v>
      </c>
      <c r="B39" s="599" t="s">
        <v>200</v>
      </c>
      <c r="C39" s="599"/>
      <c r="D39" s="599"/>
      <c r="E39" s="293">
        <v>139861.42000000001</v>
      </c>
      <c r="F39" s="294">
        <v>74867.62</v>
      </c>
      <c r="G39" s="293">
        <v>114563.2</v>
      </c>
      <c r="H39" s="293">
        <v>57854.17</v>
      </c>
      <c r="I39" s="293">
        <v>187362.11</v>
      </c>
      <c r="J39" s="293">
        <v>168377.97</v>
      </c>
      <c r="K39" s="337">
        <v>197685.49</v>
      </c>
      <c r="L39" s="339"/>
    </row>
    <row r="40" spans="1:16" ht="14.25" customHeight="1" x14ac:dyDescent="0.2">
      <c r="A40" s="36">
        <v>2</v>
      </c>
      <c r="B40" s="599" t="s">
        <v>201</v>
      </c>
      <c r="C40" s="599"/>
      <c r="D40" s="599"/>
      <c r="E40" s="293">
        <v>444694.75</v>
      </c>
      <c r="F40" s="294">
        <v>90177.31</v>
      </c>
      <c r="G40" s="293">
        <v>366611.3</v>
      </c>
      <c r="H40" s="293">
        <v>17247.57</v>
      </c>
      <c r="I40" s="293">
        <v>468783.66</v>
      </c>
      <c r="J40" s="293">
        <v>24080.16</v>
      </c>
      <c r="K40" s="337">
        <v>465325.89</v>
      </c>
      <c r="L40" s="339"/>
      <c r="P40" s="323"/>
    </row>
    <row r="41" spans="1:16" ht="14.25" customHeight="1" x14ac:dyDescent="0.2">
      <c r="A41" s="36">
        <v>3</v>
      </c>
      <c r="B41" s="599" t="s">
        <v>202</v>
      </c>
      <c r="C41" s="599"/>
      <c r="D41" s="599"/>
      <c r="E41" s="293">
        <v>0</v>
      </c>
      <c r="F41" s="294">
        <v>0</v>
      </c>
      <c r="G41" s="293">
        <v>0</v>
      </c>
      <c r="H41" s="293">
        <v>0</v>
      </c>
      <c r="I41" s="293">
        <v>0</v>
      </c>
      <c r="J41" s="293">
        <v>0</v>
      </c>
      <c r="K41" s="337">
        <v>0</v>
      </c>
      <c r="L41" s="293"/>
      <c r="P41" s="323"/>
    </row>
    <row r="42" spans="1:16" ht="14.25" customHeight="1" x14ac:dyDescent="0.2">
      <c r="A42" s="36">
        <v>4</v>
      </c>
      <c r="B42" s="599" t="s">
        <v>203</v>
      </c>
      <c r="C42" s="599"/>
      <c r="D42" s="599"/>
      <c r="E42" s="293">
        <v>0</v>
      </c>
      <c r="F42" s="294">
        <v>0</v>
      </c>
      <c r="G42" s="293">
        <v>36190</v>
      </c>
      <c r="H42" s="293">
        <v>36190</v>
      </c>
      <c r="I42" s="293">
        <v>0</v>
      </c>
      <c r="J42" s="293">
        <v>0</v>
      </c>
      <c r="K42" s="337">
        <v>0</v>
      </c>
      <c r="L42" s="293"/>
    </row>
    <row r="43" spans="1:16" ht="14.25" customHeight="1" x14ac:dyDescent="0.2">
      <c r="A43" s="36">
        <v>5</v>
      </c>
      <c r="B43" s="599" t="s">
        <v>204</v>
      </c>
      <c r="C43" s="599"/>
      <c r="D43" s="599"/>
      <c r="E43" s="29">
        <v>0</v>
      </c>
      <c r="F43" s="29">
        <v>0</v>
      </c>
      <c r="G43" s="29">
        <v>0</v>
      </c>
      <c r="H43" s="293">
        <v>0</v>
      </c>
      <c r="I43" s="29">
        <v>0</v>
      </c>
      <c r="J43" s="293">
        <v>0</v>
      </c>
      <c r="K43" s="338">
        <v>0</v>
      </c>
      <c r="L43" s="293"/>
    </row>
    <row r="44" spans="1:16" ht="14.25" customHeight="1" x14ac:dyDescent="0.2">
      <c r="A44" s="36">
        <v>7</v>
      </c>
      <c r="B44" s="599" t="s">
        <v>195</v>
      </c>
      <c r="C44" s="599"/>
      <c r="D44" s="599"/>
      <c r="E44" s="293">
        <v>2335.36</v>
      </c>
      <c r="F44" s="294">
        <v>2206.33</v>
      </c>
      <c r="G44" s="293">
        <v>11154.31</v>
      </c>
      <c r="H44" s="293">
        <v>3097.17</v>
      </c>
      <c r="I44" s="293">
        <v>20218.34</v>
      </c>
      <c r="J44" s="293">
        <v>19107.62</v>
      </c>
      <c r="K44" s="337">
        <v>27187.85</v>
      </c>
      <c r="L44" s="339"/>
    </row>
    <row r="45" spans="1:16" s="35" customFormat="1" ht="14.25" customHeight="1" thickBot="1" x14ac:dyDescent="0.25">
      <c r="A45" s="585" t="s">
        <v>205</v>
      </c>
      <c r="B45" s="586"/>
      <c r="C45" s="586"/>
      <c r="D45" s="586"/>
      <c r="E45" s="30">
        <f t="shared" ref="E45:F45" si="3">SUM(E39:E44)</f>
        <v>586891.53</v>
      </c>
      <c r="F45" s="31">
        <f t="shared" si="3"/>
        <v>167251.25999999998</v>
      </c>
      <c r="G45" s="31">
        <f>SUM(G39:G44)</f>
        <v>528518.81000000006</v>
      </c>
      <c r="H45" s="31">
        <f>SUM(H39:H44)</f>
        <v>114388.90999999999</v>
      </c>
      <c r="I45" s="31">
        <f>SUM(I39:I44)</f>
        <v>676364.11</v>
      </c>
      <c r="J45" s="31">
        <f>SUM(J39:J44)</f>
        <v>211565.75</v>
      </c>
      <c r="K45" s="31">
        <f>SUM(K39:K44)</f>
        <v>690199.23</v>
      </c>
      <c r="L45" s="31"/>
    </row>
    <row r="46" spans="1:16" ht="14.25" customHeight="1" x14ac:dyDescent="0.2">
      <c r="A46" s="32"/>
      <c r="B46" s="33"/>
      <c r="C46" s="33"/>
      <c r="D46" s="33"/>
      <c r="E46" s="33"/>
      <c r="F46" s="34"/>
      <c r="G46" s="293"/>
      <c r="H46" s="293"/>
      <c r="I46" s="293"/>
      <c r="J46" s="293"/>
      <c r="K46" s="293"/>
      <c r="L46" s="293"/>
    </row>
    <row r="47" spans="1:16" ht="15.75" customHeight="1" x14ac:dyDescent="0.2">
      <c r="A47" s="562" t="s">
        <v>206</v>
      </c>
      <c r="B47" s="563"/>
      <c r="C47" s="563"/>
      <c r="D47" s="563"/>
      <c r="E47" s="563"/>
      <c r="F47" s="563"/>
      <c r="G47" s="563"/>
      <c r="H47" s="563"/>
      <c r="I47" s="563"/>
      <c r="J47" s="563"/>
      <c r="K47" s="563"/>
      <c r="L47" s="563"/>
    </row>
    <row r="48" spans="1:16" ht="15.75" customHeight="1" x14ac:dyDescent="0.2">
      <c r="A48" s="600" t="s">
        <v>119</v>
      </c>
      <c r="B48" s="601"/>
      <c r="C48" s="601"/>
      <c r="D48" s="601"/>
      <c r="E48" s="568">
        <v>2016</v>
      </c>
      <c r="F48" s="569"/>
      <c r="G48" s="568">
        <v>2017</v>
      </c>
      <c r="H48" s="569"/>
      <c r="I48" s="568">
        <v>2018</v>
      </c>
      <c r="J48" s="569"/>
      <c r="K48" s="568">
        <v>2019</v>
      </c>
      <c r="L48" s="569"/>
    </row>
    <row r="49" spans="1:14" ht="28.5" customHeight="1" x14ac:dyDescent="0.2">
      <c r="A49" s="596" t="s">
        <v>207</v>
      </c>
      <c r="B49" s="597"/>
      <c r="C49" s="597"/>
      <c r="D49" s="597"/>
      <c r="E49" s="583">
        <v>54553.55</v>
      </c>
      <c r="F49" s="584"/>
      <c r="G49" s="583">
        <v>41647</v>
      </c>
      <c r="H49" s="584"/>
      <c r="I49" s="583">
        <v>41269.96</v>
      </c>
      <c r="J49" s="584"/>
      <c r="K49" s="583">
        <v>42267</v>
      </c>
      <c r="L49" s="584"/>
    </row>
    <row r="50" spans="1:14" ht="24.75" customHeight="1" x14ac:dyDescent="0.2">
      <c r="A50" s="596" t="s">
        <v>208</v>
      </c>
      <c r="B50" s="597"/>
      <c r="C50" s="597"/>
      <c r="D50" s="597"/>
      <c r="E50" s="583">
        <v>26378.68</v>
      </c>
      <c r="F50" s="584"/>
      <c r="G50" s="583">
        <v>23270</v>
      </c>
      <c r="H50" s="584"/>
      <c r="I50" s="583">
        <v>20360</v>
      </c>
      <c r="J50" s="584"/>
      <c r="K50" s="583">
        <v>17311.62</v>
      </c>
      <c r="L50" s="584"/>
    </row>
    <row r="51" spans="1:14" ht="24.75" customHeight="1" x14ac:dyDescent="0.2">
      <c r="A51" s="596" t="s">
        <v>209</v>
      </c>
      <c r="B51" s="597"/>
      <c r="C51" s="597"/>
      <c r="D51" s="597"/>
      <c r="E51" s="583">
        <v>178158.04</v>
      </c>
      <c r="F51" s="584"/>
      <c r="G51" s="583">
        <v>186692</v>
      </c>
      <c r="H51" s="584"/>
      <c r="I51" s="583">
        <v>201993.64</v>
      </c>
      <c r="J51" s="584"/>
      <c r="K51" s="583">
        <v>191115.23</v>
      </c>
      <c r="L51" s="584"/>
    </row>
    <row r="52" spans="1:14" ht="24" customHeight="1" x14ac:dyDescent="0.2">
      <c r="A52" s="596" t="s">
        <v>210</v>
      </c>
      <c r="B52" s="597"/>
      <c r="C52" s="597"/>
      <c r="D52" s="597"/>
      <c r="E52" s="583">
        <v>68379.38</v>
      </c>
      <c r="F52" s="584"/>
      <c r="G52" s="583">
        <v>62500</v>
      </c>
      <c r="H52" s="584"/>
      <c r="I52" s="583">
        <v>65390</v>
      </c>
      <c r="J52" s="584"/>
      <c r="K52" s="583">
        <v>68415.360000000001</v>
      </c>
      <c r="L52" s="584"/>
    </row>
    <row r="53" spans="1:14" ht="22.5" customHeight="1" thickBot="1" x14ac:dyDescent="0.25">
      <c r="A53" s="609" t="s">
        <v>211</v>
      </c>
      <c r="B53" s="610"/>
      <c r="C53" s="610"/>
      <c r="D53" s="610"/>
      <c r="E53" s="579">
        <v>0</v>
      </c>
      <c r="F53" s="580"/>
      <c r="G53" s="579">
        <v>0</v>
      </c>
      <c r="H53" s="580"/>
      <c r="I53" s="579">
        <v>0</v>
      </c>
      <c r="J53" s="580"/>
      <c r="K53" s="579">
        <v>0</v>
      </c>
      <c r="L53" s="580"/>
    </row>
    <row r="54" spans="1:14" ht="12.75" customHeight="1" x14ac:dyDescent="0.2">
      <c r="A54" s="39"/>
      <c r="B54" s="40"/>
      <c r="C54" s="40"/>
      <c r="D54" s="40"/>
      <c r="E54" s="40"/>
      <c r="F54" s="41"/>
      <c r="G54" s="296"/>
      <c r="H54" s="296"/>
      <c r="I54" s="296"/>
      <c r="J54" s="296"/>
      <c r="K54" s="296"/>
      <c r="L54" s="296"/>
    </row>
    <row r="55" spans="1:14" ht="12.75" customHeight="1" x14ac:dyDescent="0.2">
      <c r="A55" s="564" t="s">
        <v>161</v>
      </c>
      <c r="B55" s="565"/>
      <c r="C55" s="565"/>
      <c r="D55" s="565"/>
      <c r="E55" s="565"/>
      <c r="F55" s="565"/>
      <c r="G55" s="565"/>
      <c r="H55" s="565"/>
      <c r="I55" s="565"/>
      <c r="J55" s="565"/>
      <c r="K55" s="565"/>
      <c r="L55" s="565"/>
    </row>
    <row r="56" spans="1:14" ht="15.75" customHeight="1" x14ac:dyDescent="0.2">
      <c r="A56" s="562" t="s">
        <v>212</v>
      </c>
      <c r="B56" s="563"/>
      <c r="C56" s="563"/>
      <c r="D56" s="563"/>
      <c r="E56" s="563"/>
      <c r="F56" s="563"/>
      <c r="G56" s="563"/>
      <c r="H56" s="563"/>
      <c r="I56" s="563"/>
      <c r="J56" s="563"/>
      <c r="K56" s="563"/>
      <c r="L56" s="563"/>
    </row>
    <row r="57" spans="1:14" x14ac:dyDescent="0.2">
      <c r="A57" s="600" t="s">
        <v>119</v>
      </c>
      <c r="B57" s="601"/>
      <c r="C57" s="601"/>
      <c r="D57" s="601"/>
      <c r="E57" s="568">
        <v>2016</v>
      </c>
      <c r="F57" s="569"/>
      <c r="G57" s="568">
        <v>2017</v>
      </c>
      <c r="H57" s="569"/>
      <c r="I57" s="568">
        <v>2018</v>
      </c>
      <c r="J57" s="569"/>
      <c r="K57" s="568">
        <v>2019</v>
      </c>
      <c r="L57" s="569"/>
    </row>
    <row r="58" spans="1:14" ht="12.75" customHeight="1" x14ac:dyDescent="0.2">
      <c r="A58" s="604" t="s">
        <v>213</v>
      </c>
      <c r="B58" s="605"/>
      <c r="C58" s="605"/>
      <c r="D58" s="605"/>
      <c r="E58" s="560">
        <f>(E8+E10)/SUM(E8:E10)</f>
        <v>0.92396042157055758</v>
      </c>
      <c r="F58" s="572"/>
      <c r="G58" s="560">
        <f>(G8+G10)/SUM(G8:G10)</f>
        <v>0.94717394226686613</v>
      </c>
      <c r="H58" s="572"/>
      <c r="I58" s="560">
        <f>(I8+I10)/SUM(I8:I10)</f>
        <v>0.9622624880652827</v>
      </c>
      <c r="J58" s="572"/>
      <c r="K58" s="560">
        <f>(K8+K10)/SUM(K8:K10)</f>
        <v>0.94925350777758699</v>
      </c>
      <c r="L58" s="572"/>
    </row>
    <row r="59" spans="1:14" ht="12.75" customHeight="1" x14ac:dyDescent="0.2">
      <c r="A59" s="606" t="s">
        <v>214</v>
      </c>
      <c r="B59" s="607"/>
      <c r="C59" s="607"/>
      <c r="D59" s="607"/>
      <c r="E59" s="560"/>
      <c r="F59" s="572"/>
      <c r="G59" s="560"/>
      <c r="H59" s="572"/>
      <c r="I59" s="560"/>
      <c r="J59" s="572"/>
      <c r="K59" s="560"/>
      <c r="L59" s="572"/>
    </row>
    <row r="60" spans="1:14" ht="12.75" customHeight="1" x14ac:dyDescent="0.2">
      <c r="A60" s="608" t="s">
        <v>215</v>
      </c>
      <c r="B60" s="607"/>
      <c r="C60" s="607"/>
      <c r="D60" s="607"/>
      <c r="E60" s="560"/>
      <c r="F60" s="572"/>
      <c r="G60" s="560"/>
      <c r="H60" s="572"/>
      <c r="I60" s="560"/>
      <c r="J60" s="572"/>
      <c r="K60" s="560"/>
      <c r="L60" s="572"/>
    </row>
    <row r="61" spans="1:14" ht="12.75" customHeight="1" x14ac:dyDescent="0.2">
      <c r="A61" s="604" t="s">
        <v>216</v>
      </c>
      <c r="B61" s="605"/>
      <c r="C61" s="605"/>
      <c r="D61" s="605"/>
      <c r="E61" s="560">
        <f>E8/SUM(E8:E10)</f>
        <v>0.80633974098743966</v>
      </c>
      <c r="F61" s="572"/>
      <c r="G61" s="560">
        <f>G8/SUM(G8:G10)</f>
        <v>0.78041422823764173</v>
      </c>
      <c r="H61" s="572"/>
      <c r="I61" s="560">
        <f>I8/SUM(I8:I10)</f>
        <v>0.79483025250711059</v>
      </c>
      <c r="J61" s="572"/>
      <c r="K61" s="560">
        <f>K8/SUM(K8:K10)</f>
        <v>0.7724385952076207</v>
      </c>
      <c r="L61" s="572"/>
      <c r="N61" s="4" t="s">
        <v>386</v>
      </c>
    </row>
    <row r="62" spans="1:14" ht="12.75" customHeight="1" x14ac:dyDescent="0.2">
      <c r="A62" s="606" t="s">
        <v>217</v>
      </c>
      <c r="B62" s="607"/>
      <c r="C62" s="607"/>
      <c r="D62" s="607"/>
      <c r="E62" s="560"/>
      <c r="F62" s="572"/>
      <c r="G62" s="560"/>
      <c r="H62" s="572"/>
      <c r="I62" s="560"/>
      <c r="J62" s="572"/>
      <c r="K62" s="560"/>
      <c r="L62" s="572"/>
    </row>
    <row r="63" spans="1:14" ht="13.15" customHeight="1" x14ac:dyDescent="0.2">
      <c r="A63" s="608" t="s">
        <v>215</v>
      </c>
      <c r="B63" s="607"/>
      <c r="C63" s="607"/>
      <c r="D63" s="607"/>
      <c r="E63" s="560"/>
      <c r="F63" s="572"/>
      <c r="G63" s="560"/>
      <c r="H63" s="572"/>
      <c r="I63" s="560"/>
      <c r="J63" s="572"/>
      <c r="K63" s="560"/>
      <c r="L63" s="572"/>
    </row>
    <row r="64" spans="1:14" ht="13.15" customHeight="1" x14ac:dyDescent="0.2">
      <c r="A64" s="604" t="s">
        <v>218</v>
      </c>
      <c r="B64" s="605"/>
      <c r="C64" s="605"/>
      <c r="D64" s="605"/>
      <c r="E64" s="560">
        <f>E49/SUM(E8:E10)</f>
        <v>7.6039578429442339E-2</v>
      </c>
      <c r="F64" s="572"/>
      <c r="G64" s="560">
        <f>G49/SUM(G8:G10)</f>
        <v>5.2826057733133876E-2</v>
      </c>
      <c r="H64" s="572"/>
      <c r="I64" s="560">
        <f>I49/SUM(I8:I10)</f>
        <v>5.0785065642068257E-2</v>
      </c>
      <c r="J64" s="572"/>
      <c r="K64" s="560">
        <f>K49/SUM(K8:K10)</f>
        <v>5.0746492222413016E-2</v>
      </c>
      <c r="L64" s="572"/>
    </row>
    <row r="65" spans="1:12" ht="13.15" customHeight="1" x14ac:dyDescent="0.2">
      <c r="A65" s="606" t="s">
        <v>219</v>
      </c>
      <c r="B65" s="607"/>
      <c r="C65" s="607"/>
      <c r="D65" s="607"/>
      <c r="E65" s="560"/>
      <c r="F65" s="572"/>
      <c r="G65" s="560"/>
      <c r="H65" s="572"/>
      <c r="I65" s="560"/>
      <c r="J65" s="572"/>
      <c r="K65" s="560"/>
      <c r="L65" s="572"/>
    </row>
    <row r="66" spans="1:12" ht="13.15" customHeight="1" x14ac:dyDescent="0.2">
      <c r="A66" s="608" t="s">
        <v>215</v>
      </c>
      <c r="B66" s="607"/>
      <c r="C66" s="607"/>
      <c r="D66" s="607"/>
      <c r="E66" s="560"/>
      <c r="F66" s="572"/>
      <c r="G66" s="560"/>
      <c r="H66" s="572"/>
      <c r="I66" s="560"/>
      <c r="J66" s="572"/>
      <c r="K66" s="560"/>
      <c r="L66" s="572"/>
    </row>
    <row r="67" spans="1:12" x14ac:dyDescent="0.2">
      <c r="A67" s="566" t="s">
        <v>220</v>
      </c>
      <c r="B67" s="567"/>
      <c r="C67" s="567"/>
      <c r="D67" s="567"/>
      <c r="E67" s="567"/>
      <c r="F67" s="567"/>
      <c r="G67" s="567"/>
      <c r="H67" s="567"/>
      <c r="I67" s="567"/>
      <c r="J67" s="567"/>
      <c r="K67" s="567"/>
      <c r="L67" s="567"/>
    </row>
    <row r="68" spans="1:12" x14ac:dyDescent="0.2">
      <c r="A68" s="600" t="s">
        <v>110</v>
      </c>
      <c r="B68" s="601"/>
      <c r="C68" s="601"/>
      <c r="D68" s="601"/>
      <c r="E68" s="568">
        <v>2016</v>
      </c>
      <c r="F68" s="569"/>
      <c r="G68" s="568">
        <v>2017</v>
      </c>
      <c r="H68" s="569"/>
      <c r="I68" s="568">
        <v>2018</v>
      </c>
      <c r="J68" s="569"/>
      <c r="K68" s="568">
        <v>2019</v>
      </c>
      <c r="L68" s="569"/>
    </row>
    <row r="69" spans="1:12" ht="13.15" customHeight="1" x14ac:dyDescent="0.2">
      <c r="A69" s="604" t="s">
        <v>221</v>
      </c>
      <c r="B69" s="605"/>
      <c r="C69" s="605"/>
      <c r="D69" s="605"/>
      <c r="E69" s="560">
        <f>(E50+E51+E52)/SUM(E8:E10)</f>
        <v>0.38040467010135043</v>
      </c>
      <c r="F69" s="560"/>
      <c r="G69" s="560">
        <f>(G50+G51+G52)/SUM(G8:G10)</f>
        <v>0.34559736216498477</v>
      </c>
      <c r="H69" s="560"/>
      <c r="I69" s="560">
        <f>(I50+I51+I52)/SUM(I8:I10)</f>
        <v>0.35408514196494639</v>
      </c>
      <c r="J69" s="560"/>
      <c r="K69" s="560">
        <f>(K50+K51+K52)/SUM(K8:K10)</f>
        <v>0.33238155195780705</v>
      </c>
      <c r="L69" s="560"/>
    </row>
    <row r="70" spans="1:12" ht="13.15" customHeight="1" x14ac:dyDescent="0.2">
      <c r="A70" s="606" t="s">
        <v>222</v>
      </c>
      <c r="B70" s="607"/>
      <c r="C70" s="607"/>
      <c r="D70" s="607"/>
      <c r="E70" s="560"/>
      <c r="F70" s="560"/>
      <c r="G70" s="560"/>
      <c r="H70" s="560"/>
      <c r="I70" s="560"/>
      <c r="J70" s="560"/>
      <c r="K70" s="560"/>
      <c r="L70" s="560"/>
    </row>
    <row r="71" spans="1:12" ht="13.15" customHeight="1" x14ac:dyDescent="0.2">
      <c r="A71" s="608" t="s">
        <v>215</v>
      </c>
      <c r="B71" s="607"/>
      <c r="C71" s="607"/>
      <c r="D71" s="607"/>
      <c r="E71" s="560"/>
      <c r="F71" s="560"/>
      <c r="G71" s="560"/>
      <c r="H71" s="560"/>
      <c r="I71" s="560"/>
      <c r="J71" s="560"/>
      <c r="K71" s="560"/>
      <c r="L71" s="560"/>
    </row>
    <row r="72" spans="1:12" ht="13.15" customHeight="1" x14ac:dyDescent="0.2">
      <c r="A72" s="604" t="s">
        <v>223</v>
      </c>
      <c r="B72" s="605"/>
      <c r="C72" s="605"/>
      <c r="D72" s="605"/>
      <c r="E72" s="560">
        <f>E51/SUM(E8:E10)</f>
        <v>0.2483259523058669</v>
      </c>
      <c r="F72" s="572"/>
      <c r="G72" s="560">
        <f>G51/SUM(G8:G10)</f>
        <v>0.23680462867227481</v>
      </c>
      <c r="H72" s="572"/>
      <c r="I72" s="560">
        <f>I51/SUM(I8:I10)</f>
        <v>0.24856482212922681</v>
      </c>
      <c r="J72" s="572"/>
      <c r="K72" s="560">
        <f>K51/SUM(K8:K10)</f>
        <v>0.22945625506375364</v>
      </c>
      <c r="L72" s="572"/>
    </row>
    <row r="73" spans="1:12" ht="13.15" customHeight="1" x14ac:dyDescent="0.2">
      <c r="A73" s="606" t="s">
        <v>224</v>
      </c>
      <c r="B73" s="607"/>
      <c r="C73" s="607"/>
      <c r="D73" s="607"/>
      <c r="E73" s="560"/>
      <c r="F73" s="572"/>
      <c r="G73" s="560"/>
      <c r="H73" s="572"/>
      <c r="I73" s="560"/>
      <c r="J73" s="572"/>
      <c r="K73" s="560"/>
      <c r="L73" s="572"/>
    </row>
    <row r="74" spans="1:12" ht="13.15" customHeight="1" x14ac:dyDescent="0.2">
      <c r="A74" s="608" t="s">
        <v>215</v>
      </c>
      <c r="B74" s="607"/>
      <c r="C74" s="607"/>
      <c r="D74" s="607"/>
      <c r="E74" s="560"/>
      <c r="F74" s="572"/>
      <c r="G74" s="560"/>
      <c r="H74" s="572"/>
      <c r="I74" s="560"/>
      <c r="J74" s="572"/>
      <c r="K74" s="560"/>
      <c r="L74" s="572"/>
    </row>
    <row r="75" spans="1:12" ht="12.75" customHeight="1" x14ac:dyDescent="0.2">
      <c r="A75" s="604" t="s">
        <v>225</v>
      </c>
      <c r="B75" s="605"/>
      <c r="C75" s="605"/>
      <c r="D75" s="605"/>
      <c r="E75" s="560">
        <f>(E50+E52)/SUM(E8:E10)</f>
        <v>0.13207871779548358</v>
      </c>
      <c r="F75" s="560"/>
      <c r="G75" s="560">
        <f>(G50+G52)/SUM(G8:G10)</f>
        <v>0.10879273349270997</v>
      </c>
      <c r="H75" s="560"/>
      <c r="I75" s="560">
        <f>(I50+I52)/SUM(I8:I10)</f>
        <v>0.10552031983571958</v>
      </c>
      <c r="J75" s="560"/>
      <c r="K75" s="560">
        <f>(K50+K52)/SUM(K8:K10)</f>
        <v>0.10292529689405341</v>
      </c>
      <c r="L75" s="560"/>
    </row>
    <row r="76" spans="1:12" ht="12.75" customHeight="1" x14ac:dyDescent="0.2">
      <c r="A76" s="606" t="s">
        <v>226</v>
      </c>
      <c r="B76" s="607"/>
      <c r="C76" s="607"/>
      <c r="D76" s="607"/>
      <c r="E76" s="560"/>
      <c r="F76" s="560"/>
      <c r="G76" s="560"/>
      <c r="H76" s="560"/>
      <c r="I76" s="560"/>
      <c r="J76" s="560"/>
      <c r="K76" s="560"/>
      <c r="L76" s="560"/>
    </row>
    <row r="77" spans="1:12" ht="12.75" customHeight="1" x14ac:dyDescent="0.2">
      <c r="A77" s="608" t="s">
        <v>215</v>
      </c>
      <c r="B77" s="607"/>
      <c r="C77" s="607"/>
      <c r="D77" s="607"/>
      <c r="E77" s="560"/>
      <c r="F77" s="560"/>
      <c r="G77" s="560"/>
      <c r="H77" s="560"/>
      <c r="I77" s="560"/>
      <c r="J77" s="560"/>
      <c r="K77" s="560"/>
      <c r="L77" s="560"/>
    </row>
    <row r="78" spans="1:12" x14ac:dyDescent="0.2">
      <c r="A78" s="566" t="s">
        <v>227</v>
      </c>
      <c r="B78" s="567"/>
      <c r="C78" s="567"/>
      <c r="D78" s="567"/>
      <c r="E78" s="567"/>
      <c r="F78" s="567"/>
      <c r="G78" s="567"/>
      <c r="H78" s="567"/>
      <c r="I78" s="567"/>
      <c r="J78" s="567"/>
      <c r="K78" s="567"/>
      <c r="L78" s="567"/>
    </row>
    <row r="79" spans="1:12" x14ac:dyDescent="0.2">
      <c r="A79" s="600" t="s">
        <v>110</v>
      </c>
      <c r="B79" s="601"/>
      <c r="C79" s="601"/>
      <c r="D79" s="601"/>
      <c r="E79" s="568">
        <v>2016</v>
      </c>
      <c r="F79" s="569"/>
      <c r="G79" s="568">
        <v>2017</v>
      </c>
      <c r="H79" s="569"/>
      <c r="I79" s="568">
        <v>2018</v>
      </c>
      <c r="J79" s="569"/>
      <c r="K79" s="568">
        <v>2019</v>
      </c>
      <c r="L79" s="569"/>
    </row>
    <row r="80" spans="1:12" ht="12.75" customHeight="1" x14ac:dyDescent="0.2">
      <c r="A80" s="604" t="s">
        <v>228</v>
      </c>
      <c r="B80" s="605"/>
      <c r="C80" s="605"/>
      <c r="D80" s="605"/>
      <c r="E80" s="570">
        <v>621.26</v>
      </c>
      <c r="F80" s="571"/>
      <c r="G80" s="570">
        <v>692.7</v>
      </c>
      <c r="H80" s="571"/>
      <c r="I80" s="570">
        <v>693.7</v>
      </c>
      <c r="J80" s="571"/>
      <c r="K80" s="570">
        <v>643.50300000000004</v>
      </c>
      <c r="L80" s="571"/>
    </row>
    <row r="81" spans="1:12" ht="12.75" customHeight="1" x14ac:dyDescent="0.2">
      <c r="A81" s="606" t="s">
        <v>214</v>
      </c>
      <c r="B81" s="607"/>
      <c r="C81" s="607"/>
      <c r="D81" s="607"/>
      <c r="E81" s="570"/>
      <c r="F81" s="571"/>
      <c r="G81" s="570"/>
      <c r="H81" s="571"/>
      <c r="I81" s="570"/>
      <c r="J81" s="571"/>
      <c r="K81" s="570"/>
      <c r="L81" s="571"/>
    </row>
    <row r="82" spans="1:12" ht="12.75" customHeight="1" x14ac:dyDescent="0.2">
      <c r="A82" s="608" t="s">
        <v>229</v>
      </c>
      <c r="B82" s="607"/>
      <c r="C82" s="607"/>
      <c r="D82" s="607"/>
      <c r="E82" s="570"/>
      <c r="F82" s="571"/>
      <c r="G82" s="570"/>
      <c r="H82" s="571"/>
      <c r="I82" s="570"/>
      <c r="J82" s="571"/>
      <c r="K82" s="570"/>
      <c r="L82" s="571"/>
    </row>
    <row r="83" spans="1:12" ht="12.75" customHeight="1" x14ac:dyDescent="0.2">
      <c r="A83" s="604" t="s">
        <v>230</v>
      </c>
      <c r="B83" s="605"/>
      <c r="C83" s="605"/>
      <c r="D83" s="605"/>
      <c r="E83" s="611">
        <v>542.16999999999996</v>
      </c>
      <c r="F83" s="612"/>
      <c r="G83" s="570">
        <v>570.74</v>
      </c>
      <c r="H83" s="571"/>
      <c r="I83" s="570">
        <v>571.74</v>
      </c>
      <c r="J83" s="571"/>
      <c r="K83" s="570">
        <f>K8/1085</f>
        <v>592.9657695852535</v>
      </c>
      <c r="L83" s="571"/>
    </row>
    <row r="84" spans="1:12" ht="12.75" customHeight="1" x14ac:dyDescent="0.2">
      <c r="A84" s="606" t="s">
        <v>217</v>
      </c>
      <c r="B84" s="607"/>
      <c r="C84" s="607"/>
      <c r="D84" s="607"/>
      <c r="E84" s="613"/>
      <c r="F84" s="614"/>
      <c r="G84" s="570"/>
      <c r="H84" s="571"/>
      <c r="I84" s="570"/>
      <c r="J84" s="571"/>
      <c r="K84" s="570"/>
      <c r="L84" s="571"/>
    </row>
    <row r="85" spans="1:12" ht="12.75" customHeight="1" x14ac:dyDescent="0.2">
      <c r="A85" s="608" t="s">
        <v>229</v>
      </c>
      <c r="B85" s="607"/>
      <c r="C85" s="607"/>
      <c r="D85" s="607"/>
      <c r="E85" s="615"/>
      <c r="F85" s="616"/>
      <c r="G85" s="570"/>
      <c r="H85" s="571"/>
      <c r="I85" s="570"/>
      <c r="J85" s="571"/>
      <c r="K85" s="570"/>
      <c r="L85" s="571"/>
    </row>
    <row r="86" spans="1:12" ht="12.75" customHeight="1" x14ac:dyDescent="0.2">
      <c r="A86" s="604" t="s">
        <v>231</v>
      </c>
      <c r="B86" s="605"/>
      <c r="C86" s="605"/>
      <c r="D86" s="605"/>
      <c r="E86" s="617">
        <v>88.81</v>
      </c>
      <c r="F86" s="612"/>
      <c r="G86" s="570">
        <v>79.56</v>
      </c>
      <c r="H86" s="571"/>
      <c r="I86" s="570">
        <v>80.56</v>
      </c>
      <c r="J86" s="571"/>
      <c r="K86" s="570">
        <f>K52/1085</f>
        <v>63.055631336405533</v>
      </c>
      <c r="L86" s="571"/>
    </row>
    <row r="87" spans="1:12" ht="12.75" customHeight="1" x14ac:dyDescent="0.2">
      <c r="A87" s="606" t="s">
        <v>232</v>
      </c>
      <c r="B87" s="607"/>
      <c r="C87" s="607"/>
      <c r="D87" s="607"/>
      <c r="E87" s="613"/>
      <c r="F87" s="614"/>
      <c r="G87" s="570"/>
      <c r="H87" s="571"/>
      <c r="I87" s="570"/>
      <c r="J87" s="571"/>
      <c r="K87" s="570"/>
      <c r="L87" s="571"/>
    </row>
    <row r="88" spans="1:12" ht="12.75" customHeight="1" x14ac:dyDescent="0.2">
      <c r="A88" s="608" t="s">
        <v>229</v>
      </c>
      <c r="B88" s="607"/>
      <c r="C88" s="607"/>
      <c r="D88" s="607"/>
      <c r="E88" s="615"/>
      <c r="F88" s="616"/>
      <c r="G88" s="570"/>
      <c r="H88" s="571"/>
      <c r="I88" s="570"/>
      <c r="J88" s="571"/>
      <c r="K88" s="570"/>
      <c r="L88" s="571"/>
    </row>
    <row r="89" spans="1:12" ht="12.75" customHeight="1" x14ac:dyDescent="0.2">
      <c r="A89" s="604" t="s">
        <v>233</v>
      </c>
      <c r="B89" s="605"/>
      <c r="C89" s="605"/>
      <c r="D89" s="605"/>
      <c r="E89" s="617">
        <v>51.13</v>
      </c>
      <c r="F89" s="612"/>
      <c r="G89" s="570">
        <v>38.630000000000003</v>
      </c>
      <c r="H89" s="571"/>
      <c r="I89" s="570">
        <v>39.630000000000003</v>
      </c>
      <c r="J89" s="571"/>
      <c r="K89" s="570">
        <v>39.630000000000003</v>
      </c>
      <c r="L89" s="571"/>
    </row>
    <row r="90" spans="1:12" ht="12.75" customHeight="1" x14ac:dyDescent="0.2">
      <c r="A90" s="606" t="s">
        <v>219</v>
      </c>
      <c r="B90" s="607"/>
      <c r="C90" s="607"/>
      <c r="D90" s="607"/>
      <c r="E90" s="613"/>
      <c r="F90" s="614"/>
      <c r="G90" s="570"/>
      <c r="H90" s="571"/>
      <c r="I90" s="570"/>
      <c r="J90" s="571"/>
      <c r="K90" s="570"/>
      <c r="L90" s="571"/>
    </row>
    <row r="91" spans="1:12" ht="13.5" customHeight="1" x14ac:dyDescent="0.2">
      <c r="A91" s="619" t="s">
        <v>229</v>
      </c>
      <c r="B91" s="605"/>
      <c r="C91" s="605"/>
      <c r="D91" s="605"/>
      <c r="E91" s="615"/>
      <c r="F91" s="616"/>
      <c r="G91" s="570"/>
      <c r="H91" s="571"/>
      <c r="I91" s="570"/>
      <c r="J91" s="571"/>
      <c r="K91" s="570"/>
      <c r="L91" s="571"/>
    </row>
    <row r="92" spans="1:12" x14ac:dyDescent="0.2">
      <c r="A92" s="566" t="s">
        <v>234</v>
      </c>
      <c r="B92" s="567"/>
      <c r="C92" s="567"/>
      <c r="D92" s="567"/>
      <c r="E92" s="567"/>
      <c r="F92" s="567"/>
      <c r="G92" s="567"/>
      <c r="H92" s="567"/>
      <c r="I92" s="567"/>
      <c r="J92" s="567"/>
      <c r="K92" s="567"/>
      <c r="L92" s="567"/>
    </row>
    <row r="93" spans="1:12" x14ac:dyDescent="0.2">
      <c r="A93" s="600" t="s">
        <v>110</v>
      </c>
      <c r="B93" s="601"/>
      <c r="C93" s="601"/>
      <c r="D93" s="601"/>
      <c r="E93" s="568">
        <v>2016</v>
      </c>
      <c r="F93" s="569"/>
      <c r="G93" s="568">
        <v>2017</v>
      </c>
      <c r="H93" s="569"/>
      <c r="I93" s="568">
        <v>2018</v>
      </c>
      <c r="J93" s="569"/>
      <c r="K93" s="568">
        <v>2019</v>
      </c>
      <c r="L93" s="569"/>
    </row>
    <row r="94" spans="1:12" ht="12.75" customHeight="1" x14ac:dyDescent="0.2">
      <c r="A94" s="604" t="s">
        <v>235</v>
      </c>
      <c r="B94" s="605"/>
      <c r="C94" s="605"/>
      <c r="D94" s="605"/>
      <c r="E94" s="560">
        <f>E36/E14</f>
        <v>0.33286861183226391</v>
      </c>
      <c r="F94" s="572"/>
      <c r="G94" s="560">
        <f>G36/G14</f>
        <v>0.51030395411463991</v>
      </c>
      <c r="H94" s="572"/>
      <c r="I94" s="560">
        <f>I36/I14</f>
        <v>0.41883659125779338</v>
      </c>
      <c r="J94" s="572"/>
      <c r="K94" s="560">
        <f>K36/K14</f>
        <v>0.31752910436553161</v>
      </c>
      <c r="L94" s="572"/>
    </row>
    <row r="95" spans="1:12" ht="12.75" customHeight="1" x14ac:dyDescent="0.2">
      <c r="A95" s="606" t="s">
        <v>236</v>
      </c>
      <c r="B95" s="607"/>
      <c r="C95" s="607"/>
      <c r="D95" s="607"/>
      <c r="E95" s="560"/>
      <c r="F95" s="572"/>
      <c r="G95" s="560"/>
      <c r="H95" s="572"/>
      <c r="I95" s="560"/>
      <c r="J95" s="572"/>
      <c r="K95" s="560"/>
      <c r="L95" s="572"/>
    </row>
    <row r="96" spans="1:12" ht="12.75" customHeight="1" x14ac:dyDescent="0.2">
      <c r="A96" s="608" t="s">
        <v>237</v>
      </c>
      <c r="B96" s="607"/>
      <c r="C96" s="607"/>
      <c r="D96" s="607"/>
      <c r="E96" s="560"/>
      <c r="F96" s="572"/>
      <c r="G96" s="560"/>
      <c r="H96" s="572"/>
      <c r="I96" s="560"/>
      <c r="J96" s="572"/>
      <c r="K96" s="560"/>
      <c r="L96" s="572"/>
    </row>
    <row r="97" spans="1:12" ht="12.75" customHeight="1" x14ac:dyDescent="0.2">
      <c r="A97" s="604" t="s">
        <v>238</v>
      </c>
      <c r="B97" s="605"/>
      <c r="C97" s="605"/>
      <c r="D97" s="605"/>
      <c r="E97" s="560">
        <f>E45/E25</f>
        <v>0.40749748565076427</v>
      </c>
      <c r="F97" s="572"/>
      <c r="G97" s="560">
        <f>G45/G25</f>
        <v>0.51105411811511081</v>
      </c>
      <c r="H97" s="572"/>
      <c r="I97" s="560">
        <f>I45/I25</f>
        <v>0.42007270400974955</v>
      </c>
      <c r="J97" s="572"/>
      <c r="K97" s="560">
        <f>K45/K25</f>
        <v>0.7149730534518367</v>
      </c>
      <c r="L97" s="572"/>
    </row>
    <row r="98" spans="1:12" ht="12.75" customHeight="1" x14ac:dyDescent="0.2">
      <c r="A98" s="606" t="s">
        <v>239</v>
      </c>
      <c r="B98" s="607"/>
      <c r="C98" s="607"/>
      <c r="D98" s="607"/>
      <c r="E98" s="560"/>
      <c r="F98" s="572"/>
      <c r="G98" s="560"/>
      <c r="H98" s="572"/>
      <c r="I98" s="560"/>
      <c r="J98" s="572"/>
      <c r="K98" s="560"/>
      <c r="L98" s="572"/>
    </row>
    <row r="99" spans="1:12" ht="12.75" customHeight="1" x14ac:dyDescent="0.2">
      <c r="A99" s="608" t="s">
        <v>240</v>
      </c>
      <c r="B99" s="607"/>
      <c r="C99" s="607"/>
      <c r="D99" s="607"/>
      <c r="E99" s="560"/>
      <c r="F99" s="572"/>
      <c r="G99" s="560"/>
      <c r="H99" s="572"/>
      <c r="I99" s="560"/>
      <c r="J99" s="572"/>
      <c r="K99" s="560"/>
      <c r="L99" s="572"/>
    </row>
    <row r="100" spans="1:12" ht="12.75" customHeight="1" x14ac:dyDescent="0.2">
      <c r="A100" s="604" t="s">
        <v>241</v>
      </c>
      <c r="B100" s="605"/>
      <c r="C100" s="605"/>
      <c r="D100" s="605"/>
      <c r="E100" s="573">
        <f>(F8+F10)/(E8+E10)</f>
        <v>0.93124871112189245</v>
      </c>
      <c r="F100" s="574"/>
      <c r="G100" s="573">
        <f>(H8+H10)/(G8+G10)</f>
        <v>0.90235378151163725</v>
      </c>
      <c r="H100" s="574"/>
      <c r="I100" s="573">
        <f>(J8+J10)/(I8+I10)</f>
        <v>0.8611581563033871</v>
      </c>
      <c r="J100" s="574"/>
      <c r="K100" s="573">
        <f>(L8+L10)/(K8+K10)</f>
        <v>0</v>
      </c>
      <c r="L100" s="574"/>
    </row>
    <row r="101" spans="1:12" ht="12.75" customHeight="1" x14ac:dyDescent="0.2">
      <c r="A101" s="606" t="s">
        <v>242</v>
      </c>
      <c r="B101" s="607"/>
      <c r="C101" s="607"/>
      <c r="D101" s="607"/>
      <c r="E101" s="575"/>
      <c r="F101" s="576"/>
      <c r="G101" s="575"/>
      <c r="H101" s="576"/>
      <c r="I101" s="575"/>
      <c r="J101" s="576"/>
      <c r="K101" s="575"/>
      <c r="L101" s="576"/>
    </row>
    <row r="102" spans="1:12" ht="12.75" customHeight="1" x14ac:dyDescent="0.2">
      <c r="A102" s="608" t="s">
        <v>243</v>
      </c>
      <c r="B102" s="607"/>
      <c r="C102" s="607"/>
      <c r="D102" s="607"/>
      <c r="E102" s="577"/>
      <c r="F102" s="578"/>
      <c r="G102" s="577"/>
      <c r="H102" s="578"/>
      <c r="I102" s="577"/>
      <c r="J102" s="578"/>
      <c r="K102" s="577"/>
      <c r="L102" s="578"/>
    </row>
    <row r="103" spans="1:12" ht="13.15" customHeight="1" x14ac:dyDescent="0.2">
      <c r="A103" s="604" t="s">
        <v>244</v>
      </c>
      <c r="B103" s="605"/>
      <c r="C103" s="605"/>
      <c r="D103" s="605"/>
      <c r="E103" s="560">
        <f>(F19)/(E19)</f>
        <v>0.96104422587606175</v>
      </c>
      <c r="F103" s="560"/>
      <c r="G103" s="560">
        <f>(H19)/(G19)</f>
        <v>0.65879712444023175</v>
      </c>
      <c r="H103" s="560"/>
      <c r="I103" s="560">
        <f>(J19)/(I19)</f>
        <v>0.97903005492222661</v>
      </c>
      <c r="J103" s="560"/>
      <c r="K103" s="560">
        <f>(L19)/(K19)</f>
        <v>0</v>
      </c>
      <c r="L103" s="560"/>
    </row>
    <row r="104" spans="1:12" ht="13.15" customHeight="1" x14ac:dyDescent="0.2">
      <c r="A104" s="606" t="s">
        <v>245</v>
      </c>
      <c r="B104" s="607"/>
      <c r="C104" s="607"/>
      <c r="D104" s="607"/>
      <c r="E104" s="560"/>
      <c r="F104" s="560"/>
      <c r="G104" s="560"/>
      <c r="H104" s="560"/>
      <c r="I104" s="560"/>
      <c r="J104" s="560"/>
      <c r="K104" s="560"/>
      <c r="L104" s="560"/>
    </row>
    <row r="105" spans="1:12" ht="13.9" customHeight="1" thickBot="1" x14ac:dyDescent="0.25">
      <c r="A105" s="620" t="s">
        <v>246</v>
      </c>
      <c r="B105" s="621"/>
      <c r="C105" s="621"/>
      <c r="D105" s="621"/>
      <c r="E105" s="561"/>
      <c r="F105" s="561"/>
      <c r="G105" s="561"/>
      <c r="H105" s="561"/>
      <c r="I105" s="561"/>
      <c r="J105" s="561"/>
      <c r="K105" s="561"/>
      <c r="L105" s="561"/>
    </row>
    <row r="107" spans="1:12" ht="3" customHeight="1" x14ac:dyDescent="0.2"/>
    <row r="108" spans="1:12" x14ac:dyDescent="0.2">
      <c r="A108" s="553"/>
      <c r="B108" s="553"/>
      <c r="C108" s="553"/>
      <c r="D108" s="553"/>
      <c r="E108" s="618"/>
      <c r="F108" s="618"/>
    </row>
  </sheetData>
  <customSheetViews>
    <customSheetView guid="{FD66CCA4-E734-40F6-A42D-704ADC03C8FF}" showPageBreaks="1" printArea="1" showRuler="0">
      <selection activeCell="A108" sqref="A108:L108"/>
      <rowBreaks count="1" manualBreakCount="1">
        <brk id="45" max="16383" man="1"/>
      </rowBreaks>
      <pageMargins left="0.19685039370078741" right="0.19685039370078741" top="0.6692913385826772" bottom="0.39370078740157483" header="0.51181102362204722" footer="0.51181102362204722"/>
      <printOptions horizontalCentered="1" verticalCentered="1"/>
      <pageSetup paperSize="9" scale="49" orientation="portrait" r:id="rId1"/>
      <headerFooter alignWithMargins="0">
        <oddHeader>&amp;F</oddHeader>
        <oddFooter>&amp;L&amp;8&amp;F&amp;R&amp;8&amp;P</oddFooter>
      </headerFooter>
    </customSheetView>
    <customSheetView guid="{0CDFE071-D2BF-4AC9-96FE-3C7CC2EB89D1}" showPageBreaks="1" printArea="1" topLeftCell="A16">
      <selection activeCell="A108" sqref="A108:L108"/>
      <rowBreaks count="1" manualBreakCount="1">
        <brk id="45" max="16383" man="1"/>
      </rowBreaks>
      <pageMargins left="0.19685039370078741" right="0.19685039370078741" top="0.6692913385826772" bottom="0.39370078740157483" header="0.51181102362204722" footer="0.51181102362204722"/>
      <printOptions horizontalCentered="1" verticalCentered="1"/>
      <pageSetup paperSize="9" scale="49" orientation="portrait" r:id="rId2"/>
      <headerFooter alignWithMargins="0">
        <oddHeader>&amp;F</oddHeader>
        <oddFooter>&amp;L&amp;8&amp;F&amp;R&amp;8&amp;P</oddFooter>
      </headerFooter>
    </customSheetView>
    <customSheetView guid="{5274FD7E-76C2-47C3-8C9C-C2C181076605}" showPageBreaks="1" showRuler="0" topLeftCell="A16">
      <selection activeCell="A108" sqref="A108:L108"/>
      <rowBreaks count="1" manualBreakCount="1">
        <brk id="45" max="16383" man="1"/>
      </rowBreaks>
      <pageMargins left="0.19685039370078741" right="0.19685039370078741" top="0.6692913385826772" bottom="0.39370078740157483" header="0.51181102362204722" footer="0.51181102362204722"/>
      <printOptions horizontalCentered="1" verticalCentered="1"/>
      <pageSetup paperSize="9" scale="49" orientation="portrait" r:id="rId3"/>
      <headerFooter alignWithMargins="0">
        <oddHeader>&amp;F</oddHeader>
        <oddFooter>&amp;L&amp;8&amp;F&amp;R&amp;8&amp;P</oddFooter>
      </headerFooter>
    </customSheetView>
  </customSheetViews>
  <mergeCells count="211">
    <mergeCell ref="I79:J79"/>
    <mergeCell ref="I80:J82"/>
    <mergeCell ref="I83:J85"/>
    <mergeCell ref="I86:J88"/>
    <mergeCell ref="I89:J91"/>
    <mergeCell ref="I93:J93"/>
    <mergeCell ref="I94:J96"/>
    <mergeCell ref="I97:J99"/>
    <mergeCell ref="I100:J102"/>
    <mergeCell ref="A105:D105"/>
    <mergeCell ref="G100:H102"/>
    <mergeCell ref="A101:D101"/>
    <mergeCell ref="A102:D102"/>
    <mergeCell ref="A100:D100"/>
    <mergeCell ref="E100:F102"/>
    <mergeCell ref="I4:J4"/>
    <mergeCell ref="I17:J17"/>
    <mergeCell ref="I28:J28"/>
    <mergeCell ref="I37:J37"/>
    <mergeCell ref="I48:J48"/>
    <mergeCell ref="I49:J49"/>
    <mergeCell ref="I50:J50"/>
    <mergeCell ref="I51:J51"/>
    <mergeCell ref="I52:J52"/>
    <mergeCell ref="I53:J53"/>
    <mergeCell ref="I57:J57"/>
    <mergeCell ref="I58:J60"/>
    <mergeCell ref="I61:J63"/>
    <mergeCell ref="I64:J66"/>
    <mergeCell ref="I68:J68"/>
    <mergeCell ref="I69:J71"/>
    <mergeCell ref="I72:J74"/>
    <mergeCell ref="I75:J77"/>
    <mergeCell ref="I103:J105"/>
    <mergeCell ref="A108:F108"/>
    <mergeCell ref="A89:D89"/>
    <mergeCell ref="E89:F91"/>
    <mergeCell ref="G89:H91"/>
    <mergeCell ref="A90:D90"/>
    <mergeCell ref="A91:D91"/>
    <mergeCell ref="A94:D94"/>
    <mergeCell ref="E94:F96"/>
    <mergeCell ref="A93:D93"/>
    <mergeCell ref="E93:F93"/>
    <mergeCell ref="G93:H93"/>
    <mergeCell ref="G94:H96"/>
    <mergeCell ref="A95:D95"/>
    <mergeCell ref="A96:D96"/>
    <mergeCell ref="A97:D97"/>
    <mergeCell ref="E97:F99"/>
    <mergeCell ref="G97:H99"/>
    <mergeCell ref="A98:D98"/>
    <mergeCell ref="A99:D99"/>
    <mergeCell ref="A103:D103"/>
    <mergeCell ref="E103:F105"/>
    <mergeCell ref="G103:H105"/>
    <mergeCell ref="A104:D104"/>
    <mergeCell ref="E83:F85"/>
    <mergeCell ref="G83:H85"/>
    <mergeCell ref="A84:D84"/>
    <mergeCell ref="A85:D85"/>
    <mergeCell ref="A80:D80"/>
    <mergeCell ref="E80:F82"/>
    <mergeCell ref="A86:D86"/>
    <mergeCell ref="E86:F88"/>
    <mergeCell ref="G80:H82"/>
    <mergeCell ref="A81:D81"/>
    <mergeCell ref="A82:D82"/>
    <mergeCell ref="A83:D83"/>
    <mergeCell ref="G86:H88"/>
    <mergeCell ref="A87:D87"/>
    <mergeCell ref="A88:D88"/>
    <mergeCell ref="A75:D75"/>
    <mergeCell ref="E75:F77"/>
    <mergeCell ref="G75:H77"/>
    <mergeCell ref="A76:D76"/>
    <mergeCell ref="A77:D77"/>
    <mergeCell ref="A79:D79"/>
    <mergeCell ref="E79:F79"/>
    <mergeCell ref="G79:H79"/>
    <mergeCell ref="A70:D70"/>
    <mergeCell ref="A71:D71"/>
    <mergeCell ref="A68:D68"/>
    <mergeCell ref="E68:F68"/>
    <mergeCell ref="A72:D72"/>
    <mergeCell ref="E72:F74"/>
    <mergeCell ref="G68:H68"/>
    <mergeCell ref="A69:D69"/>
    <mergeCell ref="E69:F71"/>
    <mergeCell ref="G69:H71"/>
    <mergeCell ref="G72:H74"/>
    <mergeCell ref="A73:D73"/>
    <mergeCell ref="A74:D74"/>
    <mergeCell ref="A61:D61"/>
    <mergeCell ref="E61:F63"/>
    <mergeCell ref="G61:H63"/>
    <mergeCell ref="A62:D62"/>
    <mergeCell ref="A63:D63"/>
    <mergeCell ref="G64:H66"/>
    <mergeCell ref="A65:D65"/>
    <mergeCell ref="A66:D66"/>
    <mergeCell ref="A64:D64"/>
    <mergeCell ref="E64:F66"/>
    <mergeCell ref="A58:D58"/>
    <mergeCell ref="E58:F60"/>
    <mergeCell ref="G53:H53"/>
    <mergeCell ref="A57:D57"/>
    <mergeCell ref="G58:H60"/>
    <mergeCell ref="A59:D59"/>
    <mergeCell ref="A60:D60"/>
    <mergeCell ref="G51:H51"/>
    <mergeCell ref="A52:D52"/>
    <mergeCell ref="E52:F52"/>
    <mergeCell ref="G52:H52"/>
    <mergeCell ref="A51:D51"/>
    <mergeCell ref="E51:F51"/>
    <mergeCell ref="E57:F57"/>
    <mergeCell ref="G57:H57"/>
    <mergeCell ref="A53:D53"/>
    <mergeCell ref="E53:F53"/>
    <mergeCell ref="G49:H49"/>
    <mergeCell ref="A50:D50"/>
    <mergeCell ref="E50:F50"/>
    <mergeCell ref="G50:H50"/>
    <mergeCell ref="A49:D49"/>
    <mergeCell ref="E49:F49"/>
    <mergeCell ref="B40:D40"/>
    <mergeCell ref="B41:D41"/>
    <mergeCell ref="B42:D42"/>
    <mergeCell ref="B43:D43"/>
    <mergeCell ref="E37:F37"/>
    <mergeCell ref="B44:D44"/>
    <mergeCell ref="A45:D45"/>
    <mergeCell ref="A48:D48"/>
    <mergeCell ref="E48:F48"/>
    <mergeCell ref="B34:D34"/>
    <mergeCell ref="B35:D35"/>
    <mergeCell ref="E28:F28"/>
    <mergeCell ref="G28:H28"/>
    <mergeCell ref="B30:D30"/>
    <mergeCell ref="B31:D31"/>
    <mergeCell ref="G37:H37"/>
    <mergeCell ref="B39:D39"/>
    <mergeCell ref="A36:D36"/>
    <mergeCell ref="A37:A38"/>
    <mergeCell ref="B37:D38"/>
    <mergeCell ref="A28:A29"/>
    <mergeCell ref="B28:D29"/>
    <mergeCell ref="G48:H48"/>
    <mergeCell ref="A23:D23"/>
    <mergeCell ref="A24:D24"/>
    <mergeCell ref="A25:D25"/>
    <mergeCell ref="B32:D32"/>
    <mergeCell ref="A19:D19"/>
    <mergeCell ref="A20:D20"/>
    <mergeCell ref="A21:D21"/>
    <mergeCell ref="A22:D22"/>
    <mergeCell ref="B33:D33"/>
    <mergeCell ref="A14:D14"/>
    <mergeCell ref="A17:D18"/>
    <mergeCell ref="E17:F17"/>
    <mergeCell ref="A4:D5"/>
    <mergeCell ref="E4:F4"/>
    <mergeCell ref="G4:H4"/>
    <mergeCell ref="G17:H17"/>
    <mergeCell ref="A10:D10"/>
    <mergeCell ref="A11:D11"/>
    <mergeCell ref="A12:D12"/>
    <mergeCell ref="A13:D13"/>
    <mergeCell ref="A6:D6"/>
    <mergeCell ref="A7:D7"/>
    <mergeCell ref="A8:D8"/>
    <mergeCell ref="A9:D9"/>
    <mergeCell ref="K64:L66"/>
    <mergeCell ref="K68:L68"/>
    <mergeCell ref="K69:L71"/>
    <mergeCell ref="K72:L74"/>
    <mergeCell ref="K75:L77"/>
    <mergeCell ref="K4:L4"/>
    <mergeCell ref="K17:L17"/>
    <mergeCell ref="K28:L28"/>
    <mergeCell ref="K37:L37"/>
    <mergeCell ref="K48:L48"/>
    <mergeCell ref="K49:L49"/>
    <mergeCell ref="K50:L50"/>
    <mergeCell ref="K51:L51"/>
    <mergeCell ref="K52:L52"/>
    <mergeCell ref="K103:L105"/>
    <mergeCell ref="A16:L16"/>
    <mergeCell ref="A3:L3"/>
    <mergeCell ref="A2:L2"/>
    <mergeCell ref="A56:L56"/>
    <mergeCell ref="A55:L55"/>
    <mergeCell ref="A67:L67"/>
    <mergeCell ref="A78:L78"/>
    <mergeCell ref="A92:L92"/>
    <mergeCell ref="A27:L27"/>
    <mergeCell ref="A47:L47"/>
    <mergeCell ref="K79:L79"/>
    <mergeCell ref="K80:L82"/>
    <mergeCell ref="K83:L85"/>
    <mergeCell ref="K86:L88"/>
    <mergeCell ref="K89:L91"/>
    <mergeCell ref="K93:L93"/>
    <mergeCell ref="K94:L96"/>
    <mergeCell ref="K97:L99"/>
    <mergeCell ref="K100:L102"/>
    <mergeCell ref="K53:L53"/>
    <mergeCell ref="K57:L57"/>
    <mergeCell ref="K58:L60"/>
    <mergeCell ref="K61:L63"/>
  </mergeCells>
  <phoneticPr fontId="26" type="noConversion"/>
  <printOptions horizontalCentered="1" verticalCentered="1"/>
  <pageMargins left="0.19685039370078741" right="0.19685039370078741" top="0.6692913385826772" bottom="0.39370078740157483" header="0.51181102362204722" footer="0.51181102362204722"/>
  <pageSetup paperSize="9" scale="68" fitToHeight="0" orientation="portrait" r:id="rId4"/>
  <headerFooter alignWithMargins="0">
    <oddHeader>&amp;C&amp;F</oddHeader>
    <oddFooter>&amp;L&amp;8&amp;F&amp;R&amp;8&amp;P</oddFooter>
  </headerFooter>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93"/>
  <sheetViews>
    <sheetView view="pageBreakPreview" topLeftCell="E1" zoomScaleNormal="100" zoomScaleSheetLayoutView="100" zoomScalePageLayoutView="60" workbookViewId="0">
      <selection activeCell="Q5" sqref="Q5"/>
    </sheetView>
  </sheetViews>
  <sheetFormatPr defaultColWidth="8.85546875" defaultRowHeight="15" x14ac:dyDescent="0.25"/>
  <cols>
    <col min="1" max="1" width="3.7109375" customWidth="1"/>
    <col min="2" max="2" width="17.85546875" customWidth="1"/>
    <col min="3" max="3" width="9.5703125" style="69" bestFit="1" customWidth="1"/>
    <col min="4" max="4" width="25.85546875" customWidth="1"/>
    <col min="5" max="5" width="22.140625" customWidth="1"/>
    <col min="6" max="6" width="25.140625" customWidth="1"/>
    <col min="7" max="7" width="16.140625" style="95" customWidth="1"/>
    <col min="8" max="8" width="16" style="95" customWidth="1"/>
    <col min="9" max="11" width="14.5703125" customWidth="1"/>
    <col min="12" max="12" width="13.85546875" customWidth="1"/>
    <col min="13" max="13" width="18.85546875" customWidth="1"/>
    <col min="14" max="14" width="15.140625" customWidth="1"/>
    <col min="15" max="15" width="15" customWidth="1"/>
    <col min="16" max="16" width="10.28515625" customWidth="1"/>
    <col min="17" max="17" width="15.140625" customWidth="1"/>
    <col min="18" max="18" width="17.140625" customWidth="1"/>
    <col min="19" max="19" width="11.7109375" customWidth="1"/>
  </cols>
  <sheetData>
    <row r="1" spans="1:19" ht="34.5" customHeight="1" thickBot="1" x14ac:dyDescent="0.3">
      <c r="G1" s="186" t="s">
        <v>410</v>
      </c>
      <c r="H1" s="102">
        <v>1085</v>
      </c>
      <c r="J1" s="186" t="s">
        <v>411</v>
      </c>
      <c r="K1" s="102"/>
      <c r="N1" s="91" t="s">
        <v>387</v>
      </c>
      <c r="O1" s="102">
        <v>1085</v>
      </c>
      <c r="Q1" s="91" t="s">
        <v>434</v>
      </c>
      <c r="R1" s="102">
        <v>1085</v>
      </c>
    </row>
    <row r="2" spans="1:19" s="130" customFormat="1" ht="59.25" customHeight="1" thickBot="1" x14ac:dyDescent="0.3">
      <c r="A2" s="622" t="s">
        <v>59</v>
      </c>
      <c r="B2" s="623"/>
      <c r="C2" s="98" t="s">
        <v>58</v>
      </c>
      <c r="D2" s="98" t="s">
        <v>60</v>
      </c>
      <c r="E2" s="98" t="s">
        <v>110</v>
      </c>
      <c r="F2" s="98" t="s">
        <v>63</v>
      </c>
      <c r="G2" s="94" t="s">
        <v>347</v>
      </c>
      <c r="H2" s="94" t="s">
        <v>348</v>
      </c>
      <c r="I2" s="126" t="s">
        <v>108</v>
      </c>
      <c r="J2" s="94" t="s">
        <v>347</v>
      </c>
      <c r="K2" s="94" t="s">
        <v>348</v>
      </c>
      <c r="L2" s="126" t="s">
        <v>109</v>
      </c>
      <c r="M2" s="127" t="s">
        <v>383</v>
      </c>
      <c r="N2" s="92" t="s">
        <v>347</v>
      </c>
      <c r="O2" s="93" t="s">
        <v>348</v>
      </c>
      <c r="P2" s="128">
        <v>2020</v>
      </c>
      <c r="Q2" s="96" t="s">
        <v>347</v>
      </c>
      <c r="R2" s="97" t="s">
        <v>348</v>
      </c>
      <c r="S2" s="129">
        <v>2021</v>
      </c>
    </row>
    <row r="3" spans="1:19" ht="33" customHeight="1" x14ac:dyDescent="0.25">
      <c r="A3" s="627">
        <v>1</v>
      </c>
      <c r="B3" s="624" t="s">
        <v>3</v>
      </c>
      <c r="C3" s="77">
        <v>1</v>
      </c>
      <c r="D3" s="76" t="s">
        <v>16</v>
      </c>
      <c r="E3" s="105" t="s">
        <v>62</v>
      </c>
      <c r="F3" s="105" t="s">
        <v>61</v>
      </c>
      <c r="G3" s="143">
        <v>25870</v>
      </c>
      <c r="H3" s="111">
        <f>$H$1</f>
        <v>1085</v>
      </c>
      <c r="I3" s="145">
        <f>G3/H3</f>
        <v>23.843317972350231</v>
      </c>
      <c r="J3" s="145"/>
      <c r="K3" s="111"/>
      <c r="L3" s="172"/>
      <c r="M3" s="179"/>
      <c r="N3" s="283">
        <v>27370</v>
      </c>
      <c r="O3" s="83">
        <f>$O$1</f>
        <v>1085</v>
      </c>
      <c r="P3" s="215">
        <f>N3/O3</f>
        <v>25.225806451612904</v>
      </c>
      <c r="Q3" s="249">
        <v>27370</v>
      </c>
      <c r="R3" s="86">
        <f>$R$1</f>
        <v>1085</v>
      </c>
      <c r="S3" s="230">
        <f>Q3/R3</f>
        <v>25.225806451612904</v>
      </c>
    </row>
    <row r="4" spans="1:19" ht="33.75" customHeight="1" x14ac:dyDescent="0.25">
      <c r="A4" s="628"/>
      <c r="B4" s="625"/>
      <c r="C4" s="72">
        <v>2</v>
      </c>
      <c r="D4" s="70" t="s">
        <v>17</v>
      </c>
      <c r="E4" s="71" t="s">
        <v>62</v>
      </c>
      <c r="F4" s="71" t="s">
        <v>61</v>
      </c>
      <c r="G4" s="144">
        <v>205905.23</v>
      </c>
      <c r="H4" s="113">
        <f>$H$1</f>
        <v>1085</v>
      </c>
      <c r="I4" s="146">
        <f t="shared" ref="I4:I15" si="0">G4/H4</f>
        <v>189.77440552995392</v>
      </c>
      <c r="J4" s="146"/>
      <c r="K4" s="113"/>
      <c r="L4" s="173"/>
      <c r="M4" s="174"/>
      <c r="N4" s="238">
        <v>188590</v>
      </c>
      <c r="O4" s="84">
        <f>$O$1</f>
        <v>1085</v>
      </c>
      <c r="P4" s="211">
        <f t="shared" ref="P4:P8" si="1">N4/O4</f>
        <v>173.81566820276498</v>
      </c>
      <c r="Q4" s="247">
        <v>188590</v>
      </c>
      <c r="R4" s="87">
        <f>$R$1</f>
        <v>1085</v>
      </c>
      <c r="S4" s="231">
        <f t="shared" ref="S4:S36" si="2">Q4/R4</f>
        <v>173.81566820276498</v>
      </c>
    </row>
    <row r="5" spans="1:19" ht="59.25" customHeight="1" x14ac:dyDescent="0.25">
      <c r="A5" s="628"/>
      <c r="B5" s="625"/>
      <c r="C5" s="72">
        <v>3</v>
      </c>
      <c r="D5" s="286" t="s">
        <v>18</v>
      </c>
      <c r="E5" s="71" t="s">
        <v>62</v>
      </c>
      <c r="F5" s="71" t="s">
        <v>61</v>
      </c>
      <c r="G5" s="144">
        <v>4020</v>
      </c>
      <c r="H5" s="113">
        <f>$H$1</f>
        <v>1085</v>
      </c>
      <c r="I5" s="146">
        <f t="shared" si="0"/>
        <v>3.7050691244239631</v>
      </c>
      <c r="J5" s="146"/>
      <c r="K5" s="113"/>
      <c r="L5" s="173"/>
      <c r="M5" s="174"/>
      <c r="N5" s="238">
        <v>4520</v>
      </c>
      <c r="O5" s="84">
        <f>$O$1</f>
        <v>1085</v>
      </c>
      <c r="P5" s="211">
        <f t="shared" si="1"/>
        <v>4.1658986175115205</v>
      </c>
      <c r="Q5" s="247">
        <v>4520</v>
      </c>
      <c r="R5" s="87">
        <f>$R$1</f>
        <v>1085</v>
      </c>
      <c r="S5" s="231">
        <f t="shared" si="2"/>
        <v>4.1658986175115205</v>
      </c>
    </row>
    <row r="6" spans="1:19" ht="30" x14ac:dyDescent="0.25">
      <c r="A6" s="628"/>
      <c r="B6" s="625"/>
      <c r="C6" s="636">
        <v>4</v>
      </c>
      <c r="D6" s="631" t="s">
        <v>19</v>
      </c>
      <c r="E6" s="71" t="s">
        <v>62</v>
      </c>
      <c r="F6" s="71" t="s">
        <v>61</v>
      </c>
      <c r="G6" s="144">
        <v>8020</v>
      </c>
      <c r="H6" s="113">
        <f>$H$1</f>
        <v>1085</v>
      </c>
      <c r="I6" s="146">
        <f t="shared" si="0"/>
        <v>7.3917050691244244</v>
      </c>
      <c r="J6" s="146"/>
      <c r="K6" s="113"/>
      <c r="L6" s="173"/>
      <c r="M6" s="174"/>
      <c r="N6" s="238">
        <v>8020</v>
      </c>
      <c r="O6" s="84">
        <f>$O$1</f>
        <v>1085</v>
      </c>
      <c r="P6" s="211">
        <f t="shared" si="1"/>
        <v>7.3917050691244244</v>
      </c>
      <c r="Q6" s="247">
        <v>8020</v>
      </c>
      <c r="R6" s="87">
        <f>$R$1</f>
        <v>1085</v>
      </c>
      <c r="S6" s="231">
        <f t="shared" si="2"/>
        <v>7.3917050691244244</v>
      </c>
    </row>
    <row r="7" spans="1:19" ht="29.25" customHeight="1" x14ac:dyDescent="0.25">
      <c r="A7" s="628"/>
      <c r="B7" s="625"/>
      <c r="C7" s="636"/>
      <c r="D7" s="631"/>
      <c r="E7" s="71" t="s">
        <v>64</v>
      </c>
      <c r="F7" s="71" t="s">
        <v>115</v>
      </c>
      <c r="G7" s="189"/>
      <c r="H7" s="173"/>
      <c r="I7" s="146"/>
      <c r="J7" s="189"/>
      <c r="K7" s="173"/>
      <c r="L7" s="173"/>
      <c r="M7" s="174"/>
      <c r="N7" s="238"/>
      <c r="O7" s="211"/>
      <c r="P7" s="211"/>
      <c r="Q7" s="247"/>
      <c r="R7" s="87"/>
      <c r="S7" s="231"/>
    </row>
    <row r="8" spans="1:19" ht="30" x14ac:dyDescent="0.25">
      <c r="A8" s="628"/>
      <c r="B8" s="625"/>
      <c r="C8" s="636">
        <v>5</v>
      </c>
      <c r="D8" s="631" t="s">
        <v>20</v>
      </c>
      <c r="E8" s="71" t="s">
        <v>62</v>
      </c>
      <c r="F8" s="71" t="s">
        <v>61</v>
      </c>
      <c r="G8" s="144">
        <v>17550</v>
      </c>
      <c r="H8" s="113">
        <f>$H$1</f>
        <v>1085</v>
      </c>
      <c r="I8" s="146">
        <f t="shared" si="0"/>
        <v>16.17511520737327</v>
      </c>
      <c r="J8" s="144"/>
      <c r="K8" s="113"/>
      <c r="L8" s="146"/>
      <c r="M8" s="174"/>
      <c r="N8" s="238">
        <v>14250</v>
      </c>
      <c r="O8" s="84">
        <f>$O$1</f>
        <v>1085</v>
      </c>
      <c r="P8" s="211">
        <f t="shared" si="1"/>
        <v>13.133640552995391</v>
      </c>
      <c r="Q8" s="247">
        <v>14250</v>
      </c>
      <c r="R8" s="87">
        <f>$R$1</f>
        <v>1085</v>
      </c>
      <c r="S8" s="231">
        <f t="shared" si="2"/>
        <v>13.133640552995391</v>
      </c>
    </row>
    <row r="9" spans="1:19" ht="66.75" customHeight="1" x14ac:dyDescent="0.25">
      <c r="A9" s="628"/>
      <c r="B9" s="625"/>
      <c r="C9" s="636"/>
      <c r="D9" s="631"/>
      <c r="E9" s="71" t="s">
        <v>65</v>
      </c>
      <c r="F9" s="71" t="s">
        <v>66</v>
      </c>
      <c r="G9" s="189"/>
      <c r="H9" s="173"/>
      <c r="I9" s="171"/>
      <c r="J9" s="189"/>
      <c r="K9" s="173"/>
      <c r="L9" s="171"/>
      <c r="M9" s="175"/>
      <c r="N9" s="287"/>
      <c r="O9" s="84"/>
      <c r="P9" s="211"/>
      <c r="Q9" s="252"/>
      <c r="R9" s="87"/>
      <c r="S9" s="231"/>
    </row>
    <row r="10" spans="1:19" ht="30" x14ac:dyDescent="0.25">
      <c r="A10" s="628"/>
      <c r="B10" s="625"/>
      <c r="C10" s="72">
        <v>6</v>
      </c>
      <c r="D10" s="278" t="s">
        <v>21</v>
      </c>
      <c r="E10" s="71" t="s">
        <v>62</v>
      </c>
      <c r="F10" s="71" t="s">
        <v>61</v>
      </c>
      <c r="G10" s="144">
        <v>50473</v>
      </c>
      <c r="H10" s="113">
        <f>$H$1</f>
        <v>1085</v>
      </c>
      <c r="I10" s="146">
        <f t="shared" si="0"/>
        <v>46.518894009216588</v>
      </c>
      <c r="J10" s="144"/>
      <c r="K10" s="113"/>
      <c r="L10" s="146"/>
      <c r="M10" s="174"/>
      <c r="N10" s="238">
        <v>44850</v>
      </c>
      <c r="O10" s="84">
        <f t="shared" ref="O10:O11" si="3">$O$1</f>
        <v>1085</v>
      </c>
      <c r="P10" s="211">
        <f t="shared" ref="P10:P15" si="4">N10/O10</f>
        <v>41.336405529953915</v>
      </c>
      <c r="Q10" s="247">
        <v>44850</v>
      </c>
      <c r="R10" s="87">
        <f>$R$1</f>
        <v>1085</v>
      </c>
      <c r="S10" s="231">
        <f t="shared" si="2"/>
        <v>41.336405529953915</v>
      </c>
    </row>
    <row r="11" spans="1:19" ht="30" x14ac:dyDescent="0.25">
      <c r="A11" s="628"/>
      <c r="B11" s="625"/>
      <c r="C11" s="636">
        <v>7</v>
      </c>
      <c r="D11" s="630" t="s">
        <v>22</v>
      </c>
      <c r="E11" s="71" t="s">
        <v>62</v>
      </c>
      <c r="F11" s="71" t="s">
        <v>61</v>
      </c>
      <c r="G11" s="189">
        <v>3300</v>
      </c>
      <c r="H11" s="113">
        <f>$H$1</f>
        <v>1085</v>
      </c>
      <c r="I11" s="146">
        <f t="shared" si="0"/>
        <v>3.0414746543778803</v>
      </c>
      <c r="J11" s="144"/>
      <c r="K11" s="113"/>
      <c r="L11" s="146"/>
      <c r="M11" s="174"/>
      <c r="N11" s="238">
        <v>0</v>
      </c>
      <c r="O11" s="84">
        <f t="shared" si="3"/>
        <v>1085</v>
      </c>
      <c r="P11" s="211">
        <f t="shared" si="4"/>
        <v>0</v>
      </c>
      <c r="Q11" s="247">
        <v>0</v>
      </c>
      <c r="R11" s="87">
        <f>$R$1</f>
        <v>1085</v>
      </c>
      <c r="S11" s="231">
        <f t="shared" si="2"/>
        <v>0</v>
      </c>
    </row>
    <row r="12" spans="1:19" ht="45" x14ac:dyDescent="0.25">
      <c r="A12" s="628"/>
      <c r="B12" s="625"/>
      <c r="C12" s="636"/>
      <c r="D12" s="630"/>
      <c r="E12" s="71" t="s">
        <v>69</v>
      </c>
      <c r="F12" s="71" t="s">
        <v>70</v>
      </c>
      <c r="G12" s="144"/>
      <c r="H12" s="113"/>
      <c r="I12" s="146"/>
      <c r="J12" s="144"/>
      <c r="K12" s="113"/>
      <c r="L12" s="146"/>
      <c r="M12" s="174"/>
      <c r="N12" s="287"/>
      <c r="O12" s="84"/>
      <c r="P12" s="211"/>
      <c r="Q12" s="252"/>
      <c r="R12" s="87"/>
      <c r="S12" s="231"/>
    </row>
    <row r="13" spans="1:19" ht="30" x14ac:dyDescent="0.25">
      <c r="A13" s="628"/>
      <c r="B13" s="625"/>
      <c r="C13" s="636">
        <v>8</v>
      </c>
      <c r="D13" s="631" t="s">
        <v>23</v>
      </c>
      <c r="E13" s="71" t="s">
        <v>62</v>
      </c>
      <c r="F13" s="71" t="s">
        <v>61</v>
      </c>
      <c r="G13" s="144"/>
      <c r="H13" s="113"/>
      <c r="I13" s="146"/>
      <c r="J13" s="144"/>
      <c r="K13" s="113"/>
      <c r="L13" s="146"/>
      <c r="M13" s="174"/>
      <c r="N13" s="287"/>
      <c r="O13" s="84"/>
      <c r="P13" s="211"/>
      <c r="Q13" s="252"/>
      <c r="R13" s="87"/>
      <c r="S13" s="231"/>
    </row>
    <row r="14" spans="1:19" ht="30" x14ac:dyDescent="0.25">
      <c r="A14" s="628"/>
      <c r="B14" s="625"/>
      <c r="C14" s="636"/>
      <c r="D14" s="631"/>
      <c r="E14" s="71" t="s">
        <v>72</v>
      </c>
      <c r="F14" s="71" t="s">
        <v>71</v>
      </c>
      <c r="G14" s="144"/>
      <c r="H14" s="113"/>
      <c r="I14" s="146"/>
      <c r="J14" s="144"/>
      <c r="K14" s="113"/>
      <c r="L14" s="146"/>
      <c r="M14" s="174"/>
      <c r="N14" s="287"/>
      <c r="O14" s="84"/>
      <c r="P14" s="211"/>
      <c r="Q14" s="252"/>
      <c r="R14" s="87"/>
      <c r="S14" s="231"/>
    </row>
    <row r="15" spans="1:19" ht="27" customHeight="1" x14ac:dyDescent="0.25">
      <c r="A15" s="628"/>
      <c r="B15" s="625"/>
      <c r="C15" s="636">
        <v>11</v>
      </c>
      <c r="D15" s="633" t="s">
        <v>24</v>
      </c>
      <c r="E15" s="71" t="s">
        <v>62</v>
      </c>
      <c r="F15" s="71" t="s">
        <v>61</v>
      </c>
      <c r="G15" s="144">
        <v>1811.46</v>
      </c>
      <c r="H15" s="113">
        <f>$H$1</f>
        <v>1085</v>
      </c>
      <c r="I15" s="146">
        <f t="shared" si="0"/>
        <v>1.6695483870967742</v>
      </c>
      <c r="J15" s="144"/>
      <c r="K15" s="113"/>
      <c r="L15" s="146"/>
      <c r="M15" s="174"/>
      <c r="N15" s="238">
        <v>1811.46</v>
      </c>
      <c r="O15" s="84">
        <f>$O$1</f>
        <v>1085</v>
      </c>
      <c r="P15" s="211">
        <f t="shared" si="4"/>
        <v>1.6695483870967742</v>
      </c>
      <c r="Q15" s="247">
        <v>1811.46</v>
      </c>
      <c r="R15" s="87">
        <f>$R$1</f>
        <v>1085</v>
      </c>
      <c r="S15" s="231">
        <f t="shared" si="2"/>
        <v>1.6695483870967742</v>
      </c>
    </row>
    <row r="16" spans="1:19" ht="30.75" thickBot="1" x14ac:dyDescent="0.3">
      <c r="A16" s="629"/>
      <c r="B16" s="626"/>
      <c r="C16" s="638"/>
      <c r="D16" s="634"/>
      <c r="E16" s="79" t="s">
        <v>73</v>
      </c>
      <c r="F16" s="79" t="s">
        <v>74</v>
      </c>
      <c r="G16" s="158"/>
      <c r="H16" s="116"/>
      <c r="I16" s="117" t="s">
        <v>384</v>
      </c>
      <c r="J16" s="158"/>
      <c r="K16" s="116"/>
      <c r="L16" s="117"/>
      <c r="M16" s="251"/>
      <c r="N16" s="288"/>
      <c r="O16" s="85"/>
      <c r="P16" s="212" t="s">
        <v>384</v>
      </c>
      <c r="Q16" s="255"/>
      <c r="R16" s="88"/>
      <c r="S16" s="232"/>
    </row>
    <row r="17" spans="1:19" ht="15.75" thickBot="1" x14ac:dyDescent="0.3">
      <c r="A17" s="73"/>
      <c r="B17" s="73"/>
      <c r="C17" s="74"/>
      <c r="D17" s="73"/>
      <c r="E17" s="75"/>
      <c r="F17" s="73"/>
      <c r="G17" s="99"/>
      <c r="H17" s="118"/>
      <c r="I17" s="119"/>
      <c r="J17" s="119"/>
      <c r="K17" s="119"/>
      <c r="L17" s="118"/>
      <c r="M17" s="119"/>
      <c r="N17" s="220"/>
      <c r="P17" s="218"/>
      <c r="Q17" s="220"/>
      <c r="S17" s="103"/>
    </row>
    <row r="18" spans="1:19" ht="30" x14ac:dyDescent="0.25">
      <c r="A18" s="627">
        <v>3</v>
      </c>
      <c r="B18" s="624" t="s">
        <v>4</v>
      </c>
      <c r="C18" s="637">
        <v>1</v>
      </c>
      <c r="D18" s="635" t="s">
        <v>25</v>
      </c>
      <c r="E18" s="105" t="s">
        <v>62</v>
      </c>
      <c r="F18" s="105" t="s">
        <v>61</v>
      </c>
      <c r="G18" s="143"/>
      <c r="H18" s="111"/>
      <c r="I18" s="145"/>
      <c r="J18" s="145"/>
      <c r="K18" s="111"/>
      <c r="L18" s="172"/>
      <c r="M18" s="179"/>
      <c r="N18" s="283"/>
      <c r="O18" s="83"/>
      <c r="P18" s="215"/>
      <c r="Q18" s="249"/>
      <c r="R18" s="86"/>
      <c r="S18" s="230"/>
    </row>
    <row r="19" spans="1:19" ht="21" customHeight="1" x14ac:dyDescent="0.25">
      <c r="A19" s="628"/>
      <c r="B19" s="625"/>
      <c r="C19" s="636"/>
      <c r="D19" s="630"/>
      <c r="E19" s="71" t="s">
        <v>75</v>
      </c>
      <c r="F19" s="71" t="s">
        <v>76</v>
      </c>
      <c r="G19" s="120"/>
      <c r="H19" s="113"/>
      <c r="I19" s="114"/>
      <c r="J19" s="114"/>
      <c r="K19" s="114"/>
      <c r="L19" s="113"/>
      <c r="M19" s="280"/>
      <c r="N19" s="281"/>
      <c r="O19" s="221"/>
      <c r="P19" s="221"/>
      <c r="Q19" s="252"/>
      <c r="R19" s="87"/>
      <c r="S19" s="231"/>
    </row>
    <row r="20" spans="1:19" ht="45.75" customHeight="1" x14ac:dyDescent="0.25">
      <c r="A20" s="628"/>
      <c r="B20" s="625"/>
      <c r="C20" s="636"/>
      <c r="D20" s="630"/>
      <c r="E20" s="71" t="s">
        <v>78</v>
      </c>
      <c r="F20" s="71" t="s">
        <v>77</v>
      </c>
      <c r="G20" s="182"/>
      <c r="H20" s="113"/>
      <c r="I20" s="171"/>
      <c r="J20" s="183"/>
      <c r="K20" s="113"/>
      <c r="L20" s="171"/>
      <c r="M20" s="175"/>
      <c r="N20" s="253"/>
      <c r="O20" s="84"/>
      <c r="P20" s="259"/>
      <c r="Q20" s="252"/>
      <c r="R20" s="87"/>
      <c r="S20" s="233"/>
    </row>
    <row r="21" spans="1:19" ht="30" x14ac:dyDescent="0.25">
      <c r="A21" s="628"/>
      <c r="B21" s="625"/>
      <c r="C21" s="636">
        <v>2</v>
      </c>
      <c r="D21" s="631" t="s">
        <v>26</v>
      </c>
      <c r="E21" s="71" t="s">
        <v>62</v>
      </c>
      <c r="F21" s="71" t="s">
        <v>61</v>
      </c>
      <c r="G21" s="144"/>
      <c r="H21" s="113"/>
      <c r="I21" s="146"/>
      <c r="J21" s="144"/>
      <c r="K21" s="113"/>
      <c r="L21" s="181"/>
      <c r="M21" s="174"/>
      <c r="N21" s="282"/>
      <c r="O21" s="84"/>
      <c r="P21" s="211"/>
      <c r="Q21" s="252"/>
      <c r="R21" s="87"/>
      <c r="S21" s="231"/>
    </row>
    <row r="22" spans="1:19" ht="30.75" thickBot="1" x14ac:dyDescent="0.3">
      <c r="A22" s="629"/>
      <c r="B22" s="626"/>
      <c r="C22" s="638"/>
      <c r="D22" s="649"/>
      <c r="E22" s="79" t="s">
        <v>79</v>
      </c>
      <c r="F22" s="79" t="s">
        <v>80</v>
      </c>
      <c r="G22" s="115"/>
      <c r="H22" s="116"/>
      <c r="I22" s="184"/>
      <c r="J22" s="117"/>
      <c r="K22" s="117"/>
      <c r="L22" s="116"/>
      <c r="M22" s="284"/>
      <c r="N22" s="285"/>
      <c r="O22" s="161"/>
      <c r="P22" s="161"/>
      <c r="Q22" s="255"/>
      <c r="R22" s="88"/>
      <c r="S22" s="232"/>
    </row>
    <row r="23" spans="1:19" s="73" customFormat="1" ht="15.75" thickBot="1" x14ac:dyDescent="0.3">
      <c r="C23" s="74"/>
      <c r="E23" s="75"/>
      <c r="F23" s="75"/>
      <c r="G23" s="99"/>
      <c r="H23" s="118"/>
      <c r="I23" s="119"/>
      <c r="J23" s="119"/>
      <c r="K23" s="119"/>
      <c r="L23" s="118"/>
      <c r="M23" s="119"/>
      <c r="N23" s="99"/>
      <c r="P23" s="219"/>
      <c r="Q23" s="194"/>
      <c r="S23" s="101"/>
    </row>
    <row r="24" spans="1:19" ht="30" x14ac:dyDescent="0.25">
      <c r="A24" s="627">
        <v>4</v>
      </c>
      <c r="B24" s="624" t="s">
        <v>5</v>
      </c>
      <c r="C24" s="637">
        <v>1</v>
      </c>
      <c r="D24" s="632" t="s">
        <v>27</v>
      </c>
      <c r="E24" s="105" t="s">
        <v>62</v>
      </c>
      <c r="F24" s="105" t="s">
        <v>61</v>
      </c>
      <c r="G24" s="143">
        <v>11153.04</v>
      </c>
      <c r="H24" s="111">
        <f>$H$1</f>
        <v>1085</v>
      </c>
      <c r="I24" s="145">
        <f>G24/H24</f>
        <v>10.279299539170507</v>
      </c>
      <c r="J24" s="143"/>
      <c r="K24" s="111"/>
      <c r="L24" s="185"/>
      <c r="M24" s="179"/>
      <c r="N24" s="260">
        <v>17490</v>
      </c>
      <c r="O24" s="83">
        <f t="shared" ref="O24:O26" si="5">$O$1</f>
        <v>1085</v>
      </c>
      <c r="P24" s="215">
        <f>N24/O24</f>
        <v>16.119815668202765</v>
      </c>
      <c r="Q24" s="249">
        <v>17490</v>
      </c>
      <c r="R24" s="86">
        <f>$R$1</f>
        <v>1085</v>
      </c>
      <c r="S24" s="230">
        <f t="shared" si="2"/>
        <v>16.119815668202765</v>
      </c>
    </row>
    <row r="25" spans="1:19" ht="30" x14ac:dyDescent="0.25">
      <c r="A25" s="628"/>
      <c r="B25" s="625"/>
      <c r="C25" s="636"/>
      <c r="D25" s="633"/>
      <c r="E25" s="71" t="s">
        <v>81</v>
      </c>
      <c r="F25" s="71" t="s">
        <v>82</v>
      </c>
      <c r="G25" s="144"/>
      <c r="H25" s="113"/>
      <c r="I25" s="146"/>
      <c r="J25" s="144"/>
      <c r="K25" s="113"/>
      <c r="L25" s="181"/>
      <c r="M25" s="174"/>
      <c r="N25" s="258"/>
      <c r="O25" s="84"/>
      <c r="P25" s="211"/>
      <c r="Q25" s="247"/>
      <c r="R25" s="87"/>
      <c r="S25" s="231"/>
    </row>
    <row r="26" spans="1:19" ht="30" x14ac:dyDescent="0.25">
      <c r="A26" s="628"/>
      <c r="B26" s="625"/>
      <c r="C26" s="636">
        <v>2</v>
      </c>
      <c r="D26" s="631" t="s">
        <v>28</v>
      </c>
      <c r="E26" s="71" t="s">
        <v>62</v>
      </c>
      <c r="F26" s="71" t="s">
        <v>61</v>
      </c>
      <c r="G26" s="144">
        <v>13750</v>
      </c>
      <c r="H26" s="113">
        <f>$H$1</f>
        <v>1085</v>
      </c>
      <c r="I26" s="146">
        <f t="shared" ref="I26:I29" si="6">G26/H26</f>
        <v>12.672811059907835</v>
      </c>
      <c r="J26" s="144"/>
      <c r="K26" s="113"/>
      <c r="L26" s="181"/>
      <c r="M26" s="174"/>
      <c r="N26" s="258">
        <v>8750</v>
      </c>
      <c r="O26" s="84">
        <f t="shared" si="5"/>
        <v>1085</v>
      </c>
      <c r="P26" s="211">
        <f t="shared" ref="P26:P29" si="7">N26/O26</f>
        <v>8.064516129032258</v>
      </c>
      <c r="Q26" s="247">
        <v>8750</v>
      </c>
      <c r="R26" s="87">
        <f>$R$1</f>
        <v>1085</v>
      </c>
      <c r="S26" s="231">
        <f t="shared" si="2"/>
        <v>8.064516129032258</v>
      </c>
    </row>
    <row r="27" spans="1:19" ht="45" x14ac:dyDescent="0.25">
      <c r="A27" s="628"/>
      <c r="B27" s="625"/>
      <c r="C27" s="636"/>
      <c r="D27" s="631"/>
      <c r="E27" s="71" t="s">
        <v>83</v>
      </c>
      <c r="F27" s="71" t="s">
        <v>84</v>
      </c>
      <c r="G27" s="144"/>
      <c r="H27" s="113"/>
      <c r="I27" s="146"/>
      <c r="J27" s="144"/>
      <c r="K27" s="113"/>
      <c r="L27" s="181"/>
      <c r="M27" s="174"/>
      <c r="N27" s="243"/>
      <c r="O27" s="84"/>
      <c r="P27" s="211"/>
      <c r="Q27" s="252"/>
      <c r="R27" s="87"/>
      <c r="S27" s="231"/>
    </row>
    <row r="28" spans="1:19" ht="28.5" customHeight="1" x14ac:dyDescent="0.25">
      <c r="A28" s="628"/>
      <c r="B28" s="625"/>
      <c r="C28" s="72">
        <v>4</v>
      </c>
      <c r="D28" s="70" t="s">
        <v>29</v>
      </c>
      <c r="E28" s="71" t="s">
        <v>62</v>
      </c>
      <c r="F28" s="71" t="s">
        <v>61</v>
      </c>
      <c r="G28" s="144"/>
      <c r="H28" s="113"/>
      <c r="I28" s="146"/>
      <c r="J28" s="144"/>
      <c r="K28" s="113"/>
      <c r="L28" s="181"/>
      <c r="M28" s="174"/>
      <c r="N28" s="243"/>
      <c r="O28" s="84"/>
      <c r="P28" s="211"/>
      <c r="Q28" s="252"/>
      <c r="R28" s="87"/>
      <c r="S28" s="231"/>
    </row>
    <row r="29" spans="1:19" ht="31.5" customHeight="1" x14ac:dyDescent="0.25">
      <c r="A29" s="628"/>
      <c r="B29" s="625"/>
      <c r="C29" s="636">
        <v>6</v>
      </c>
      <c r="D29" s="631" t="s">
        <v>30</v>
      </c>
      <c r="E29" s="71" t="s">
        <v>62</v>
      </c>
      <c r="F29" s="71" t="s">
        <v>61</v>
      </c>
      <c r="G29" s="144">
        <v>79350</v>
      </c>
      <c r="H29" s="113">
        <f>H1</f>
        <v>1085</v>
      </c>
      <c r="I29" s="146">
        <f t="shared" si="6"/>
        <v>73.133640552995388</v>
      </c>
      <c r="J29" s="144"/>
      <c r="K29" s="113"/>
      <c r="L29" s="181"/>
      <c r="M29" s="174"/>
      <c r="N29" s="258">
        <v>72420</v>
      </c>
      <c r="O29" s="84">
        <f>O1</f>
        <v>1085</v>
      </c>
      <c r="P29" s="211">
        <f t="shared" si="7"/>
        <v>66.746543778801836</v>
      </c>
      <c r="Q29" s="247">
        <v>72420</v>
      </c>
      <c r="R29" s="87">
        <f>$R$1</f>
        <v>1085</v>
      </c>
      <c r="S29" s="231">
        <f t="shared" si="2"/>
        <v>66.746543778801836</v>
      </c>
    </row>
    <row r="30" spans="1:19" ht="33" customHeight="1" x14ac:dyDescent="0.25">
      <c r="A30" s="628"/>
      <c r="B30" s="625"/>
      <c r="C30" s="636"/>
      <c r="D30" s="631"/>
      <c r="E30" s="71" t="s">
        <v>85</v>
      </c>
      <c r="F30" s="71" t="s">
        <v>86</v>
      </c>
      <c r="G30" s="144"/>
      <c r="H30" s="113"/>
      <c r="I30" s="146"/>
      <c r="J30" s="144"/>
      <c r="K30" s="113"/>
      <c r="L30" s="181"/>
      <c r="M30" s="174"/>
      <c r="N30" s="243"/>
      <c r="O30" s="84"/>
      <c r="P30" s="211"/>
      <c r="Q30" s="252"/>
      <c r="R30" s="87"/>
      <c r="S30" s="231"/>
    </row>
    <row r="31" spans="1:19" ht="45.75" thickBot="1" x14ac:dyDescent="0.3">
      <c r="A31" s="629"/>
      <c r="B31" s="626"/>
      <c r="C31" s="638"/>
      <c r="D31" s="649"/>
      <c r="E31" s="79" t="s">
        <v>87</v>
      </c>
      <c r="F31" s="79" t="s">
        <v>88</v>
      </c>
      <c r="G31" s="158"/>
      <c r="H31" s="116"/>
      <c r="I31" s="159"/>
      <c r="J31" s="158"/>
      <c r="K31" s="116"/>
      <c r="L31" s="269"/>
      <c r="M31" s="251"/>
      <c r="N31" s="264"/>
      <c r="O31" s="85"/>
      <c r="P31" s="212"/>
      <c r="Q31" s="255"/>
      <c r="R31" s="88"/>
      <c r="S31" s="232"/>
    </row>
    <row r="32" spans="1:19" s="73" customFormat="1" ht="15.75" thickBot="1" x14ac:dyDescent="0.3">
      <c r="C32" s="74"/>
      <c r="E32" s="136"/>
      <c r="G32" s="121"/>
      <c r="H32" s="118"/>
      <c r="I32" s="119"/>
      <c r="J32" s="119"/>
      <c r="K32" s="119"/>
      <c r="L32" s="118"/>
      <c r="M32" s="119"/>
      <c r="N32" s="99"/>
      <c r="P32" s="219"/>
      <c r="Q32" s="194"/>
      <c r="S32" s="101"/>
    </row>
    <row r="33" spans="1:20" ht="30" x14ac:dyDescent="0.25">
      <c r="A33" s="627">
        <v>5</v>
      </c>
      <c r="B33" s="624" t="s">
        <v>6</v>
      </c>
      <c r="C33" s="77">
        <v>1</v>
      </c>
      <c r="D33" s="105" t="s">
        <v>31</v>
      </c>
      <c r="E33" s="105" t="s">
        <v>62</v>
      </c>
      <c r="F33" s="105" t="s">
        <v>61</v>
      </c>
      <c r="G33" s="143">
        <v>2000</v>
      </c>
      <c r="H33" s="111">
        <f>$H$1</f>
        <v>1085</v>
      </c>
      <c r="I33" s="145">
        <f>G33/H33</f>
        <v>1.8433179723502304</v>
      </c>
      <c r="J33" s="143"/>
      <c r="K33" s="111"/>
      <c r="L33" s="185"/>
      <c r="M33" s="179"/>
      <c r="N33" s="222">
        <v>2000</v>
      </c>
      <c r="O33" s="83">
        <f t="shared" ref="O33:O34" si="8">$O$1</f>
        <v>1085</v>
      </c>
      <c r="P33" s="215">
        <f>N33/O33</f>
        <v>1.8433179723502304</v>
      </c>
      <c r="Q33" s="225">
        <v>2000</v>
      </c>
      <c r="R33" s="86">
        <f>$R$1</f>
        <v>1085</v>
      </c>
      <c r="S33" s="230">
        <f t="shared" si="2"/>
        <v>1.8433179723502304</v>
      </c>
    </row>
    <row r="34" spans="1:20" ht="45.75" thickBot="1" x14ac:dyDescent="0.3">
      <c r="A34" s="629"/>
      <c r="B34" s="626"/>
      <c r="C34" s="78">
        <v>2</v>
      </c>
      <c r="D34" s="157" t="s">
        <v>32</v>
      </c>
      <c r="E34" s="79" t="s">
        <v>62</v>
      </c>
      <c r="F34" s="79" t="s">
        <v>61</v>
      </c>
      <c r="G34" s="158">
        <v>6000</v>
      </c>
      <c r="H34" s="116">
        <f>$H$1</f>
        <v>1085</v>
      </c>
      <c r="I34" s="159">
        <f>G34/H34</f>
        <v>5.5299539170506913</v>
      </c>
      <c r="J34" s="158"/>
      <c r="K34" s="116"/>
      <c r="L34" s="269"/>
      <c r="M34" s="251"/>
      <c r="N34" s="258">
        <v>7000</v>
      </c>
      <c r="O34" s="85">
        <f t="shared" si="8"/>
        <v>1085</v>
      </c>
      <c r="P34" s="212">
        <f>N34/O34</f>
        <v>6.4516129032258061</v>
      </c>
      <c r="Q34" s="234">
        <v>7000</v>
      </c>
      <c r="R34" s="88">
        <f>$R$1</f>
        <v>1085</v>
      </c>
      <c r="S34" s="232">
        <f t="shared" si="2"/>
        <v>6.4516129032258061</v>
      </c>
    </row>
    <row r="35" spans="1:20" s="73" customFormat="1" ht="15.75" thickBot="1" x14ac:dyDescent="0.3">
      <c r="C35" s="74"/>
      <c r="E35" s="136"/>
      <c r="F35" s="75"/>
      <c r="G35" s="99"/>
      <c r="H35" s="118"/>
      <c r="I35" s="119"/>
      <c r="J35" s="119"/>
      <c r="K35" s="119"/>
      <c r="L35" s="118"/>
      <c r="M35" s="119"/>
      <c r="N35" s="258"/>
      <c r="P35" s="219"/>
      <c r="Q35" s="194"/>
      <c r="S35" s="101"/>
    </row>
    <row r="36" spans="1:20" ht="30" x14ac:dyDescent="0.25">
      <c r="A36" s="627">
        <v>6</v>
      </c>
      <c r="B36" s="624" t="s">
        <v>7</v>
      </c>
      <c r="C36" s="77">
        <v>1</v>
      </c>
      <c r="D36" s="279" t="s">
        <v>33</v>
      </c>
      <c r="E36" s="105" t="s">
        <v>62</v>
      </c>
      <c r="F36" s="105" t="s">
        <v>61</v>
      </c>
      <c r="G36" s="143">
        <v>500</v>
      </c>
      <c r="H36" s="111">
        <f>$H$1</f>
        <v>1085</v>
      </c>
      <c r="I36" s="145">
        <f>G36/H36</f>
        <v>0.46082949308755761</v>
      </c>
      <c r="J36" s="143"/>
      <c r="K36" s="111"/>
      <c r="L36" s="185"/>
      <c r="M36" s="179"/>
      <c r="N36" s="258">
        <v>500</v>
      </c>
      <c r="O36" s="83">
        <f t="shared" ref="O36" si="9">$O$1</f>
        <v>1085</v>
      </c>
      <c r="P36" s="215">
        <f>N36/O36</f>
        <v>0.46082949308755761</v>
      </c>
      <c r="Q36" s="249">
        <v>500</v>
      </c>
      <c r="R36" s="86">
        <f>$R$1</f>
        <v>1085</v>
      </c>
      <c r="S36" s="230">
        <f t="shared" si="2"/>
        <v>0.46082949308755761</v>
      </c>
    </row>
    <row r="37" spans="1:20" ht="30.75" thickBot="1" x14ac:dyDescent="0.3">
      <c r="A37" s="629"/>
      <c r="B37" s="626"/>
      <c r="C37" s="78">
        <v>2</v>
      </c>
      <c r="D37" s="162" t="s">
        <v>34</v>
      </c>
      <c r="E37" s="79" t="s">
        <v>62</v>
      </c>
      <c r="F37" s="79" t="s">
        <v>61</v>
      </c>
      <c r="G37" s="158"/>
      <c r="H37" s="116"/>
      <c r="I37" s="159"/>
      <c r="J37" s="158"/>
      <c r="K37" s="116"/>
      <c r="L37" s="269"/>
      <c r="M37" s="251"/>
      <c r="N37" s="276"/>
      <c r="O37" s="85"/>
      <c r="P37" s="212"/>
      <c r="Q37" s="255"/>
      <c r="R37" s="88"/>
      <c r="S37" s="232"/>
    </row>
    <row r="38" spans="1:20" ht="30" x14ac:dyDescent="0.25">
      <c r="A38" s="643">
        <v>8</v>
      </c>
      <c r="B38" s="624" t="s">
        <v>8</v>
      </c>
      <c r="C38" s="637">
        <v>1</v>
      </c>
      <c r="D38" s="635" t="s">
        <v>35</v>
      </c>
      <c r="E38" s="105" t="s">
        <v>62</v>
      </c>
      <c r="F38" s="105" t="s">
        <v>61</v>
      </c>
      <c r="G38" s="143"/>
      <c r="H38" s="111"/>
      <c r="I38" s="145"/>
      <c r="J38" s="143"/>
      <c r="K38" s="111"/>
      <c r="L38" s="185"/>
      <c r="M38" s="179"/>
      <c r="N38" s="248"/>
      <c r="O38" s="83"/>
      <c r="P38" s="215"/>
      <c r="Q38" s="275"/>
      <c r="R38" s="86"/>
      <c r="S38" s="297"/>
      <c r="T38" s="73"/>
    </row>
    <row r="39" spans="1:20" ht="30" x14ac:dyDescent="0.25">
      <c r="A39" s="644"/>
      <c r="B39" s="625"/>
      <c r="C39" s="636"/>
      <c r="D39" s="630"/>
      <c r="E39" s="71" t="s">
        <v>67</v>
      </c>
      <c r="F39" s="71" t="s">
        <v>67</v>
      </c>
      <c r="G39" s="144"/>
      <c r="H39" s="113"/>
      <c r="I39" s="173"/>
      <c r="J39" s="146"/>
      <c r="K39" s="146"/>
      <c r="L39" s="173"/>
      <c r="M39" s="174"/>
      <c r="N39" s="214"/>
      <c r="O39" s="84"/>
      <c r="P39" s="211"/>
      <c r="Q39" s="247"/>
      <c r="R39" s="87"/>
      <c r="S39" s="298"/>
      <c r="T39" s="73"/>
    </row>
    <row r="40" spans="1:20" ht="45" x14ac:dyDescent="0.25">
      <c r="A40" s="644"/>
      <c r="B40" s="625"/>
      <c r="C40" s="636"/>
      <c r="D40" s="630"/>
      <c r="E40" s="71" t="s">
        <v>68</v>
      </c>
      <c r="F40" s="71" t="s">
        <v>366</v>
      </c>
      <c r="G40" s="144"/>
      <c r="H40" s="113"/>
      <c r="I40" s="113"/>
      <c r="J40" s="209"/>
      <c r="K40" s="209"/>
      <c r="L40" s="113"/>
      <c r="M40" s="180"/>
      <c r="N40" s="214"/>
      <c r="O40" s="84"/>
      <c r="P40" s="211"/>
      <c r="Q40" s="239"/>
      <c r="R40" s="87"/>
      <c r="S40" s="299"/>
      <c r="T40" s="73"/>
    </row>
    <row r="41" spans="1:20" ht="30" customHeight="1" x14ac:dyDescent="0.25">
      <c r="A41" s="644"/>
      <c r="B41" s="625"/>
      <c r="C41" s="636">
        <v>2</v>
      </c>
      <c r="D41" s="630" t="s">
        <v>36</v>
      </c>
      <c r="E41" s="71" t="s">
        <v>62</v>
      </c>
      <c r="F41" s="71" t="s">
        <v>61</v>
      </c>
      <c r="G41" s="144"/>
      <c r="H41" s="113"/>
      <c r="I41" s="146"/>
      <c r="J41" s="144"/>
      <c r="K41" s="113"/>
      <c r="L41" s="181"/>
      <c r="M41" s="174"/>
      <c r="N41" s="274"/>
      <c r="O41" s="84"/>
      <c r="P41" s="211"/>
      <c r="Q41" s="244"/>
      <c r="R41" s="87"/>
      <c r="S41" s="298"/>
      <c r="T41" s="73"/>
    </row>
    <row r="42" spans="1:20" ht="31.5" customHeight="1" thickBot="1" x14ac:dyDescent="0.3">
      <c r="A42" s="645"/>
      <c r="B42" s="626"/>
      <c r="C42" s="638"/>
      <c r="D42" s="648"/>
      <c r="E42" s="135" t="s">
        <v>111</v>
      </c>
      <c r="F42" s="79" t="s">
        <v>112</v>
      </c>
      <c r="G42" s="158"/>
      <c r="H42" s="116"/>
      <c r="I42" s="159"/>
      <c r="J42" s="158"/>
      <c r="K42" s="116"/>
      <c r="L42" s="269"/>
      <c r="M42" s="251"/>
      <c r="N42" s="276"/>
      <c r="O42" s="85"/>
      <c r="P42" s="212"/>
      <c r="Q42" s="277"/>
      <c r="R42" s="88"/>
      <c r="S42" s="300"/>
      <c r="T42" s="73"/>
    </row>
    <row r="43" spans="1:20" ht="30" x14ac:dyDescent="0.25">
      <c r="A43" s="627">
        <v>9</v>
      </c>
      <c r="B43" s="624" t="s">
        <v>9</v>
      </c>
      <c r="C43" s="77">
        <v>1</v>
      </c>
      <c r="D43" s="76" t="s">
        <v>37</v>
      </c>
      <c r="E43" s="105" t="s">
        <v>62</v>
      </c>
      <c r="F43" s="105" t="s">
        <v>61</v>
      </c>
      <c r="G43" s="143"/>
      <c r="H43" s="111"/>
      <c r="I43" s="145"/>
      <c r="J43" s="143"/>
      <c r="K43" s="111"/>
      <c r="L43" s="185"/>
      <c r="M43" s="179"/>
      <c r="N43" s="224"/>
      <c r="O43" s="83"/>
      <c r="P43" s="215"/>
      <c r="Q43" s="225"/>
      <c r="R43" s="86"/>
      <c r="S43" s="230"/>
    </row>
    <row r="44" spans="1:20" ht="15" customHeight="1" x14ac:dyDescent="0.25">
      <c r="A44" s="628"/>
      <c r="B44" s="625"/>
      <c r="C44" s="636">
        <v>2</v>
      </c>
      <c r="D44" s="650" t="s">
        <v>38</v>
      </c>
      <c r="E44" s="71" t="s">
        <v>62</v>
      </c>
      <c r="F44" s="71" t="s">
        <v>61</v>
      </c>
      <c r="G44" s="144">
        <v>5500</v>
      </c>
      <c r="H44" s="113">
        <f>$H$1</f>
        <v>1085</v>
      </c>
      <c r="I44" s="146">
        <f t="shared" ref="I44:I74" si="10">G44/H44</f>
        <v>5.0691244239631335</v>
      </c>
      <c r="J44" s="144"/>
      <c r="K44" s="113"/>
      <c r="L44" s="181"/>
      <c r="M44" s="174"/>
      <c r="N44" s="243">
        <v>4500</v>
      </c>
      <c r="O44" s="84">
        <f t="shared" ref="O44" si="11">$O$1</f>
        <v>1085</v>
      </c>
      <c r="P44" s="211">
        <f t="shared" ref="P44" si="12">N44/O44</f>
        <v>4.1474654377880187</v>
      </c>
      <c r="Q44" s="252">
        <v>4500</v>
      </c>
      <c r="R44" s="87">
        <f>$R$1</f>
        <v>1085</v>
      </c>
      <c r="S44" s="231">
        <f t="shared" ref="S44:S74" si="13">Q44/R44</f>
        <v>4.1474654377880187</v>
      </c>
    </row>
    <row r="45" spans="1:20" ht="30" x14ac:dyDescent="0.25">
      <c r="A45" s="628"/>
      <c r="B45" s="625"/>
      <c r="C45" s="636"/>
      <c r="D45" s="650"/>
      <c r="E45" s="71" t="s">
        <v>89</v>
      </c>
      <c r="F45" s="71" t="s">
        <v>90</v>
      </c>
      <c r="G45" s="144"/>
      <c r="H45" s="113"/>
      <c r="I45" s="146"/>
      <c r="J45" s="144"/>
      <c r="K45" s="114"/>
      <c r="L45" s="181"/>
      <c r="M45" s="174"/>
      <c r="N45" s="258"/>
      <c r="O45" s="84"/>
      <c r="P45" s="211"/>
      <c r="Q45" s="247"/>
      <c r="R45" s="87"/>
      <c r="S45" s="231"/>
    </row>
    <row r="46" spans="1:20" ht="30" x14ac:dyDescent="0.25">
      <c r="A46" s="628"/>
      <c r="B46" s="625"/>
      <c r="C46" s="636">
        <v>3</v>
      </c>
      <c r="D46" s="633" t="s">
        <v>39</v>
      </c>
      <c r="E46" s="71" t="s">
        <v>62</v>
      </c>
      <c r="F46" s="71" t="s">
        <v>61</v>
      </c>
      <c r="G46" s="144">
        <v>164408</v>
      </c>
      <c r="H46" s="113">
        <f>$H$1</f>
        <v>1085</v>
      </c>
      <c r="I46" s="146">
        <f t="shared" si="10"/>
        <v>151.52811059907833</v>
      </c>
      <c r="J46" s="146"/>
      <c r="K46" s="113"/>
      <c r="L46" s="113"/>
      <c r="M46" s="174"/>
      <c r="N46" s="258">
        <v>149173</v>
      </c>
      <c r="O46" s="84">
        <f t="shared" ref="O46" si="14">$O$1</f>
        <v>1085</v>
      </c>
      <c r="P46" s="211">
        <f t="shared" ref="P46" si="15">N46/O46</f>
        <v>137.48663594470045</v>
      </c>
      <c r="Q46" s="247">
        <v>149173</v>
      </c>
      <c r="R46" s="87">
        <f>$R$1</f>
        <v>1085</v>
      </c>
      <c r="S46" s="231">
        <f t="shared" si="13"/>
        <v>137.48663594470045</v>
      </c>
    </row>
    <row r="47" spans="1:20" ht="45" x14ac:dyDescent="0.25">
      <c r="A47" s="628"/>
      <c r="B47" s="625"/>
      <c r="C47" s="636"/>
      <c r="D47" s="633"/>
      <c r="E47" s="71" t="s">
        <v>91</v>
      </c>
      <c r="F47" s="71" t="s">
        <v>92</v>
      </c>
      <c r="G47" s="210"/>
      <c r="H47" s="114"/>
      <c r="I47" s="171"/>
      <c r="J47" s="114"/>
      <c r="K47" s="114"/>
      <c r="L47" s="171"/>
      <c r="M47" s="171"/>
      <c r="N47" s="214"/>
      <c r="O47" s="84"/>
      <c r="P47" s="211"/>
      <c r="Q47" s="252"/>
      <c r="R47" s="87"/>
      <c r="S47" s="231"/>
    </row>
    <row r="48" spans="1:20" ht="30" x14ac:dyDescent="0.25">
      <c r="A48" s="628"/>
      <c r="B48" s="625"/>
      <c r="C48" s="72">
        <v>4</v>
      </c>
      <c r="D48" s="71" t="s">
        <v>40</v>
      </c>
      <c r="E48" s="71" t="s">
        <v>62</v>
      </c>
      <c r="F48" s="71" t="s">
        <v>61</v>
      </c>
      <c r="G48" s="189"/>
      <c r="H48" s="113"/>
      <c r="I48" s="146"/>
      <c r="J48" s="144"/>
      <c r="K48" s="113"/>
      <c r="L48" s="181"/>
      <c r="M48" s="174"/>
      <c r="N48" s="258"/>
      <c r="O48" s="84"/>
      <c r="P48" s="211"/>
      <c r="Q48" s="247"/>
      <c r="R48" s="87"/>
      <c r="S48" s="231"/>
    </row>
    <row r="49" spans="1:19" ht="45" customHeight="1" x14ac:dyDescent="0.25">
      <c r="A49" s="628"/>
      <c r="B49" s="625"/>
      <c r="C49" s="150">
        <v>5</v>
      </c>
      <c r="D49" s="151" t="s">
        <v>361</v>
      </c>
      <c r="E49" s="152" t="s">
        <v>62</v>
      </c>
      <c r="F49" s="152" t="s">
        <v>61</v>
      </c>
      <c r="G49" s="144"/>
      <c r="H49" s="113"/>
      <c r="I49" s="146"/>
      <c r="J49" s="144"/>
      <c r="K49" s="113"/>
      <c r="L49" s="181"/>
      <c r="M49" s="174"/>
      <c r="N49" s="258"/>
      <c r="O49" s="84"/>
      <c r="P49" s="211"/>
      <c r="Q49" s="247"/>
      <c r="R49" s="87"/>
      <c r="S49" s="231"/>
    </row>
    <row r="50" spans="1:19" ht="61.5" customHeight="1" thickBot="1" x14ac:dyDescent="0.3">
      <c r="A50" s="629"/>
      <c r="B50" s="626"/>
      <c r="C50" s="78">
        <v>8</v>
      </c>
      <c r="D50" s="79" t="s">
        <v>42</v>
      </c>
      <c r="E50" s="79" t="s">
        <v>62</v>
      </c>
      <c r="F50" s="79" t="s">
        <v>61</v>
      </c>
      <c r="G50" s="158"/>
      <c r="H50" s="116"/>
      <c r="I50" s="117"/>
      <c r="J50" s="158"/>
      <c r="K50" s="116"/>
      <c r="L50" s="269"/>
      <c r="M50" s="251"/>
      <c r="N50" s="264"/>
      <c r="O50" s="85"/>
      <c r="P50" s="212"/>
      <c r="Q50" s="255"/>
      <c r="R50" s="88"/>
      <c r="S50" s="232"/>
    </row>
    <row r="51" spans="1:19" ht="30" x14ac:dyDescent="0.25">
      <c r="A51" s="627">
        <v>10</v>
      </c>
      <c r="B51" s="624" t="s">
        <v>10</v>
      </c>
      <c r="C51" s="77">
        <v>2</v>
      </c>
      <c r="D51" s="76" t="s">
        <v>43</v>
      </c>
      <c r="E51" s="105" t="s">
        <v>62</v>
      </c>
      <c r="F51" s="105" t="s">
        <v>61</v>
      </c>
      <c r="G51" s="143"/>
      <c r="H51" s="111"/>
      <c r="I51" s="145"/>
      <c r="J51" s="143"/>
      <c r="K51" s="111"/>
      <c r="L51" s="185"/>
      <c r="M51" s="179"/>
      <c r="N51" s="224"/>
      <c r="O51" s="83"/>
      <c r="P51" s="215"/>
      <c r="Q51" s="225"/>
      <c r="R51" s="86"/>
      <c r="S51" s="230"/>
    </row>
    <row r="52" spans="1:19" ht="30" x14ac:dyDescent="0.25">
      <c r="A52" s="628"/>
      <c r="B52" s="625"/>
      <c r="C52" s="636">
        <v>5</v>
      </c>
      <c r="D52" s="631" t="s">
        <v>44</v>
      </c>
      <c r="E52" s="71" t="s">
        <v>62</v>
      </c>
      <c r="F52" s="71" t="s">
        <v>61</v>
      </c>
      <c r="G52" s="144">
        <v>135000</v>
      </c>
      <c r="H52" s="113">
        <f>$H$1</f>
        <v>1085</v>
      </c>
      <c r="I52" s="146">
        <f t="shared" si="10"/>
        <v>124.42396313364056</v>
      </c>
      <c r="J52" s="144"/>
      <c r="K52" s="113"/>
      <c r="L52" s="181"/>
      <c r="M52" s="174"/>
      <c r="N52" s="258">
        <v>71200</v>
      </c>
      <c r="O52" s="84">
        <f t="shared" ref="O52" si="16">$O$1</f>
        <v>1085</v>
      </c>
      <c r="P52" s="211">
        <f t="shared" ref="P52:P69" si="17">N52/O52</f>
        <v>65.622119815668199</v>
      </c>
      <c r="Q52" s="247">
        <v>71200</v>
      </c>
      <c r="R52" s="87">
        <f>$R$1</f>
        <v>1085</v>
      </c>
      <c r="S52" s="231">
        <f t="shared" si="13"/>
        <v>65.622119815668199</v>
      </c>
    </row>
    <row r="53" spans="1:19" ht="45" x14ac:dyDescent="0.25">
      <c r="A53" s="628"/>
      <c r="B53" s="625"/>
      <c r="C53" s="636"/>
      <c r="D53" s="631"/>
      <c r="E53" s="71" t="s">
        <v>96</v>
      </c>
      <c r="F53" s="71" t="s">
        <v>95</v>
      </c>
      <c r="G53" s="144"/>
      <c r="H53" s="113"/>
      <c r="I53" s="146"/>
      <c r="J53" s="144"/>
      <c r="K53" s="114"/>
      <c r="L53" s="181"/>
      <c r="M53" s="174"/>
      <c r="N53" s="243"/>
      <c r="O53" s="84"/>
      <c r="P53" s="211"/>
      <c r="Q53" s="252"/>
      <c r="R53" s="87"/>
      <c r="S53" s="231"/>
    </row>
    <row r="54" spans="1:19" ht="30.75" thickBot="1" x14ac:dyDescent="0.3">
      <c r="A54" s="629"/>
      <c r="B54" s="626"/>
      <c r="C54" s="638"/>
      <c r="D54" s="649"/>
      <c r="E54" s="79" t="s">
        <v>93</v>
      </c>
      <c r="F54" s="79" t="s">
        <v>94</v>
      </c>
      <c r="G54" s="158"/>
      <c r="H54" s="116"/>
      <c r="I54" s="159"/>
      <c r="J54" s="158"/>
      <c r="K54" s="117"/>
      <c r="L54" s="269"/>
      <c r="M54" s="251"/>
      <c r="N54" s="264"/>
      <c r="O54" s="85"/>
      <c r="P54" s="212"/>
      <c r="Q54" s="255"/>
      <c r="R54" s="88"/>
      <c r="S54" s="232"/>
    </row>
    <row r="55" spans="1:19" ht="30.75" thickBot="1" x14ac:dyDescent="0.3">
      <c r="A55" s="163">
        <v>11</v>
      </c>
      <c r="B55" s="165" t="s">
        <v>363</v>
      </c>
      <c r="C55" s="164">
        <v>1</v>
      </c>
      <c r="D55" s="165" t="s">
        <v>364</v>
      </c>
      <c r="E55" s="104" t="s">
        <v>62</v>
      </c>
      <c r="F55" s="104" t="s">
        <v>61</v>
      </c>
      <c r="G55" s="147"/>
      <c r="H55" s="125"/>
      <c r="I55" s="148"/>
      <c r="J55" s="147"/>
      <c r="K55" s="125"/>
      <c r="L55" s="270"/>
      <c r="M55" s="237"/>
      <c r="N55" s="271"/>
      <c r="O55" s="106"/>
      <c r="P55" s="272"/>
      <c r="Q55" s="273"/>
      <c r="R55" s="107"/>
      <c r="S55" s="236"/>
    </row>
    <row r="56" spans="1:19" ht="30" x14ac:dyDescent="0.25">
      <c r="A56" s="646">
        <v>12</v>
      </c>
      <c r="B56" s="647" t="s">
        <v>11</v>
      </c>
      <c r="C56" s="651">
        <v>1</v>
      </c>
      <c r="D56" s="652" t="s">
        <v>45</v>
      </c>
      <c r="E56" s="176" t="s">
        <v>62</v>
      </c>
      <c r="F56" s="176" t="s">
        <v>61</v>
      </c>
      <c r="G56" s="192"/>
      <c r="H56" s="153"/>
      <c r="I56" s="154"/>
      <c r="J56" s="192"/>
      <c r="K56" s="153"/>
      <c r="L56" s="177"/>
      <c r="M56" s="178"/>
      <c r="N56" s="266"/>
      <c r="O56" s="155"/>
      <c r="P56" s="267"/>
      <c r="Q56" s="268"/>
      <c r="R56" s="156"/>
      <c r="S56" s="235"/>
    </row>
    <row r="57" spans="1:19" ht="30" x14ac:dyDescent="0.25">
      <c r="A57" s="628"/>
      <c r="B57" s="625"/>
      <c r="C57" s="636"/>
      <c r="D57" s="631"/>
      <c r="E57" s="71" t="s">
        <v>81</v>
      </c>
      <c r="F57" s="71" t="s">
        <v>385</v>
      </c>
      <c r="G57" s="188"/>
      <c r="H57" s="113"/>
      <c r="I57" s="146"/>
      <c r="J57" s="188"/>
      <c r="K57" s="114"/>
      <c r="L57" s="173"/>
      <c r="M57" s="174"/>
      <c r="N57" s="243"/>
      <c r="O57" s="84"/>
      <c r="P57" s="211"/>
      <c r="Q57" s="252"/>
      <c r="R57" s="87"/>
      <c r="S57" s="231"/>
    </row>
    <row r="58" spans="1:19" ht="30" x14ac:dyDescent="0.25">
      <c r="A58" s="628"/>
      <c r="B58" s="625"/>
      <c r="C58" s="636"/>
      <c r="D58" s="631"/>
      <c r="E58" s="71" t="s">
        <v>97</v>
      </c>
      <c r="F58" s="71" t="s">
        <v>98</v>
      </c>
      <c r="G58" s="188"/>
      <c r="H58" s="113"/>
      <c r="I58" s="146"/>
      <c r="J58" s="188"/>
      <c r="K58" s="114"/>
      <c r="L58" s="173"/>
      <c r="M58" s="174"/>
      <c r="N58" s="243"/>
      <c r="O58" s="84"/>
      <c r="P58" s="211"/>
      <c r="Q58" s="252"/>
      <c r="R58" s="87"/>
      <c r="S58" s="231"/>
    </row>
    <row r="59" spans="1:19" ht="32.25" customHeight="1" x14ac:dyDescent="0.25">
      <c r="A59" s="628"/>
      <c r="B59" s="625"/>
      <c r="C59" s="636">
        <v>2</v>
      </c>
      <c r="D59" s="633" t="s">
        <v>46</v>
      </c>
      <c r="E59" s="71" t="s">
        <v>62</v>
      </c>
      <c r="F59" s="71" t="s">
        <v>61</v>
      </c>
      <c r="G59" s="188"/>
      <c r="H59" s="113"/>
      <c r="I59" s="146"/>
      <c r="J59" s="188"/>
      <c r="K59" s="113"/>
      <c r="L59" s="173"/>
      <c r="M59" s="174"/>
      <c r="N59" s="243"/>
      <c r="O59" s="84"/>
      <c r="P59" s="211"/>
      <c r="Q59" s="252"/>
      <c r="R59" s="87"/>
      <c r="S59" s="231"/>
    </row>
    <row r="60" spans="1:19" ht="48" customHeight="1" x14ac:dyDescent="0.25">
      <c r="A60" s="628"/>
      <c r="B60" s="625"/>
      <c r="C60" s="636"/>
      <c r="D60" s="633"/>
      <c r="E60" s="71" t="s">
        <v>99</v>
      </c>
      <c r="F60" s="71" t="s">
        <v>101</v>
      </c>
      <c r="G60" s="188"/>
      <c r="H60" s="113"/>
      <c r="I60" s="146"/>
      <c r="J60" s="188"/>
      <c r="K60" s="114"/>
      <c r="L60" s="173"/>
      <c r="M60" s="174"/>
      <c r="N60" s="243"/>
      <c r="O60" s="84"/>
      <c r="P60" s="211"/>
      <c r="Q60" s="252"/>
      <c r="R60" s="87"/>
      <c r="S60" s="231"/>
    </row>
    <row r="61" spans="1:19" ht="33.75" customHeight="1" x14ac:dyDescent="0.25">
      <c r="A61" s="628"/>
      <c r="B61" s="625"/>
      <c r="C61" s="636">
        <v>3</v>
      </c>
      <c r="D61" s="633" t="s">
        <v>47</v>
      </c>
      <c r="E61" s="71" t="s">
        <v>62</v>
      </c>
      <c r="F61" s="71" t="s">
        <v>61</v>
      </c>
      <c r="G61" s="189"/>
      <c r="H61" s="113"/>
      <c r="I61" s="146"/>
      <c r="J61" s="189"/>
      <c r="K61" s="113"/>
      <c r="L61" s="173"/>
      <c r="M61" s="174"/>
      <c r="N61" s="258"/>
      <c r="O61" s="84"/>
      <c r="P61" s="211"/>
      <c r="Q61" s="247"/>
      <c r="R61" s="87"/>
      <c r="S61" s="231"/>
    </row>
    <row r="62" spans="1:19" ht="29.25" customHeight="1" x14ac:dyDescent="0.25">
      <c r="A62" s="628"/>
      <c r="B62" s="625"/>
      <c r="C62" s="636"/>
      <c r="D62" s="633"/>
      <c r="E62" s="71" t="s">
        <v>100</v>
      </c>
      <c r="F62" s="71" t="s">
        <v>102</v>
      </c>
      <c r="G62" s="188"/>
      <c r="H62" s="113"/>
      <c r="I62" s="146"/>
      <c r="J62" s="188"/>
      <c r="K62" s="114"/>
      <c r="L62" s="173"/>
      <c r="M62" s="174"/>
      <c r="N62" s="258"/>
      <c r="O62" s="84"/>
      <c r="P62" s="211"/>
      <c r="Q62" s="252"/>
      <c r="R62" s="87"/>
      <c r="S62" s="231"/>
    </row>
    <row r="63" spans="1:19" ht="27" customHeight="1" x14ac:dyDescent="0.25">
      <c r="A63" s="628"/>
      <c r="B63" s="625"/>
      <c r="C63" s="636">
        <v>4</v>
      </c>
      <c r="D63" s="631" t="s">
        <v>48</v>
      </c>
      <c r="E63" s="71" t="s">
        <v>62</v>
      </c>
      <c r="F63" s="71" t="s">
        <v>61</v>
      </c>
      <c r="G63" s="189"/>
      <c r="H63" s="113"/>
      <c r="I63" s="146"/>
      <c r="J63" s="189"/>
      <c r="K63" s="113"/>
      <c r="L63" s="173"/>
      <c r="M63" s="174"/>
      <c r="N63" s="258"/>
      <c r="O63" s="84"/>
      <c r="P63" s="211"/>
      <c r="Q63" s="247"/>
      <c r="R63" s="87"/>
      <c r="S63" s="231"/>
    </row>
    <row r="64" spans="1:19" ht="30" x14ac:dyDescent="0.25">
      <c r="A64" s="628"/>
      <c r="B64" s="625"/>
      <c r="C64" s="636"/>
      <c r="D64" s="631"/>
      <c r="E64" s="71" t="s">
        <v>81</v>
      </c>
      <c r="F64" s="71" t="s">
        <v>103</v>
      </c>
      <c r="G64" s="188"/>
      <c r="H64" s="113"/>
      <c r="I64" s="146"/>
      <c r="J64" s="188"/>
      <c r="K64" s="114"/>
      <c r="L64" s="173"/>
      <c r="M64" s="174"/>
      <c r="N64" s="258"/>
      <c r="O64" s="84"/>
      <c r="P64" s="211"/>
      <c r="Q64" s="247"/>
      <c r="R64" s="87"/>
      <c r="S64" s="231"/>
    </row>
    <row r="65" spans="1:19" ht="27" customHeight="1" x14ac:dyDescent="0.25">
      <c r="A65" s="628"/>
      <c r="B65" s="625"/>
      <c r="C65" s="636">
        <v>5</v>
      </c>
      <c r="D65" s="653" t="s">
        <v>362</v>
      </c>
      <c r="E65" s="71" t="s">
        <v>62</v>
      </c>
      <c r="F65" s="71" t="s">
        <v>61</v>
      </c>
      <c r="G65" s="189">
        <v>2410</v>
      </c>
      <c r="H65" s="113">
        <f>$H$1</f>
        <v>1085</v>
      </c>
      <c r="I65" s="146">
        <f t="shared" si="10"/>
        <v>2.2211981566820276</v>
      </c>
      <c r="J65" s="189"/>
      <c r="K65" s="113"/>
      <c r="L65" s="173"/>
      <c r="M65" s="174"/>
      <c r="N65" s="258">
        <v>2410</v>
      </c>
      <c r="O65" s="84">
        <f t="shared" ref="O65" si="18">$O$1</f>
        <v>1085</v>
      </c>
      <c r="P65" s="211">
        <f t="shared" si="17"/>
        <v>2.2211981566820276</v>
      </c>
      <c r="Q65" s="247">
        <v>2410</v>
      </c>
      <c r="R65" s="87">
        <f>$R$1</f>
        <v>1085</v>
      </c>
      <c r="S65" s="231">
        <f t="shared" si="13"/>
        <v>2.2211981566820276</v>
      </c>
    </row>
    <row r="66" spans="1:19" ht="30" x14ac:dyDescent="0.25">
      <c r="A66" s="628"/>
      <c r="B66" s="625"/>
      <c r="C66" s="636"/>
      <c r="D66" s="653"/>
      <c r="E66" s="71" t="s">
        <v>113</v>
      </c>
      <c r="F66" s="71" t="s">
        <v>114</v>
      </c>
      <c r="G66" s="189"/>
      <c r="H66" s="113"/>
      <c r="I66" s="146"/>
      <c r="J66" s="189"/>
      <c r="K66" s="146"/>
      <c r="L66" s="173"/>
      <c r="M66" s="174"/>
      <c r="N66" s="243"/>
      <c r="O66" s="84"/>
      <c r="P66" s="211"/>
      <c r="Q66" s="247"/>
      <c r="R66" s="87"/>
      <c r="S66" s="231"/>
    </row>
    <row r="67" spans="1:19" ht="28.5" customHeight="1" x14ac:dyDescent="0.25">
      <c r="A67" s="628"/>
      <c r="B67" s="625"/>
      <c r="C67" s="72">
        <v>7</v>
      </c>
      <c r="D67" s="71" t="s">
        <v>50</v>
      </c>
      <c r="E67" s="71" t="s">
        <v>62</v>
      </c>
      <c r="F67" s="71" t="s">
        <v>61</v>
      </c>
      <c r="G67" s="189">
        <v>27000</v>
      </c>
      <c r="H67" s="113">
        <f>$H$1</f>
        <v>1085</v>
      </c>
      <c r="I67" s="146">
        <f t="shared" si="10"/>
        <v>24.88479262672811</v>
      </c>
      <c r="J67" s="189"/>
      <c r="K67" s="113"/>
      <c r="L67" s="173"/>
      <c r="M67" s="174"/>
      <c r="N67" s="258">
        <v>28700</v>
      </c>
      <c r="O67" s="84">
        <f t="shared" ref="O67:O69" si="19">$O$1</f>
        <v>1085</v>
      </c>
      <c r="P67" s="211">
        <f t="shared" si="17"/>
        <v>26.451612903225808</v>
      </c>
      <c r="Q67" s="247">
        <v>28700</v>
      </c>
      <c r="R67" s="87">
        <f>$R$1</f>
        <v>1085</v>
      </c>
      <c r="S67" s="231">
        <f t="shared" si="13"/>
        <v>26.451612903225808</v>
      </c>
    </row>
    <row r="68" spans="1:19" ht="28.5" customHeight="1" x14ac:dyDescent="0.25">
      <c r="A68" s="628"/>
      <c r="B68" s="625"/>
      <c r="C68" s="72">
        <v>8</v>
      </c>
      <c r="D68" s="71" t="s">
        <v>51</v>
      </c>
      <c r="E68" s="71" t="s">
        <v>62</v>
      </c>
      <c r="F68" s="71" t="s">
        <v>61</v>
      </c>
      <c r="G68" s="189"/>
      <c r="H68" s="113"/>
      <c r="I68" s="146"/>
      <c r="J68" s="189"/>
      <c r="K68" s="113"/>
      <c r="L68" s="173"/>
      <c r="M68" s="174"/>
      <c r="N68" s="258"/>
      <c r="O68" s="84"/>
      <c r="P68" s="211"/>
      <c r="Q68" s="247"/>
      <c r="R68" s="87"/>
      <c r="S68" s="231"/>
    </row>
    <row r="69" spans="1:19" ht="34.5" customHeight="1" x14ac:dyDescent="0.25">
      <c r="A69" s="628"/>
      <c r="B69" s="625"/>
      <c r="C69" s="636">
        <v>9</v>
      </c>
      <c r="D69" s="631" t="s">
        <v>52</v>
      </c>
      <c r="E69" s="71" t="s">
        <v>62</v>
      </c>
      <c r="F69" s="71" t="s">
        <v>61</v>
      </c>
      <c r="G69" s="189">
        <v>11500</v>
      </c>
      <c r="H69" s="113">
        <f>$H$1</f>
        <v>1085</v>
      </c>
      <c r="I69" s="146">
        <f t="shared" si="10"/>
        <v>10.599078341013826</v>
      </c>
      <c r="J69" s="189"/>
      <c r="K69" s="113"/>
      <c r="L69" s="173"/>
      <c r="M69" s="174"/>
      <c r="N69" s="258">
        <v>6500</v>
      </c>
      <c r="O69" s="84">
        <f t="shared" si="19"/>
        <v>1085</v>
      </c>
      <c r="P69" s="211">
        <f t="shared" si="17"/>
        <v>5.9907834101382491</v>
      </c>
      <c r="Q69" s="247">
        <v>6500</v>
      </c>
      <c r="R69" s="87">
        <f>$R$1</f>
        <v>1085</v>
      </c>
      <c r="S69" s="231">
        <f t="shared" si="13"/>
        <v>5.9907834101382491</v>
      </c>
    </row>
    <row r="70" spans="1:19" ht="45.75" thickBot="1" x14ac:dyDescent="0.3">
      <c r="A70" s="629"/>
      <c r="B70" s="626"/>
      <c r="C70" s="638"/>
      <c r="D70" s="649"/>
      <c r="E70" s="79" t="s">
        <v>104</v>
      </c>
      <c r="F70" s="79" t="s">
        <v>105</v>
      </c>
      <c r="G70" s="261"/>
      <c r="H70" s="190"/>
      <c r="I70" s="262"/>
      <c r="J70" s="190"/>
      <c r="K70" s="190"/>
      <c r="L70" s="262"/>
      <c r="M70" s="263"/>
      <c r="N70" s="264"/>
      <c r="O70" s="212"/>
      <c r="P70" s="265"/>
      <c r="Q70" s="255"/>
      <c r="R70" s="88"/>
      <c r="S70" s="232"/>
    </row>
    <row r="71" spans="1:19" ht="15.75" thickBot="1" x14ac:dyDescent="0.3">
      <c r="A71" s="73"/>
      <c r="B71" s="73"/>
      <c r="C71" s="74"/>
      <c r="D71" s="73"/>
      <c r="E71" s="136"/>
      <c r="F71" s="75"/>
      <c r="G71" s="166"/>
      <c r="H71" s="167"/>
      <c r="I71" s="168"/>
      <c r="J71" s="168"/>
      <c r="K71" s="168"/>
      <c r="L71" s="167"/>
      <c r="M71" s="168"/>
      <c r="N71" s="166"/>
      <c r="O71" s="169"/>
      <c r="P71" s="170"/>
      <c r="Q71" s="229"/>
      <c r="R71" s="169"/>
      <c r="S71" s="170"/>
    </row>
    <row r="72" spans="1:19" ht="39" customHeight="1" thickBot="1" x14ac:dyDescent="0.3">
      <c r="A72" s="80">
        <v>13</v>
      </c>
      <c r="B72" s="131" t="s">
        <v>349</v>
      </c>
      <c r="C72" s="81">
        <v>7</v>
      </c>
      <c r="D72" s="82" t="s">
        <v>350</v>
      </c>
      <c r="E72" s="82" t="s">
        <v>62</v>
      </c>
      <c r="F72" s="82" t="s">
        <v>61</v>
      </c>
      <c r="G72" s="256"/>
      <c r="H72" s="122"/>
      <c r="I72" s="187"/>
      <c r="J72" s="187"/>
      <c r="K72" s="122"/>
      <c r="L72" s="187"/>
      <c r="M72" s="240"/>
      <c r="N72" s="245"/>
      <c r="O72" s="89"/>
      <c r="P72" s="213"/>
      <c r="Q72" s="257"/>
      <c r="R72" s="90"/>
      <c r="S72" s="228"/>
    </row>
    <row r="73" spans="1:19" s="73" customFormat="1" ht="15.75" thickBot="1" x14ac:dyDescent="0.3">
      <c r="C73" s="74"/>
      <c r="E73" s="136"/>
      <c r="F73" s="75"/>
      <c r="G73" s="99"/>
      <c r="H73" s="118"/>
      <c r="I73" s="119"/>
      <c r="J73" s="119"/>
      <c r="K73" s="119"/>
      <c r="L73" s="118"/>
      <c r="M73" s="119"/>
      <c r="N73" s="99"/>
      <c r="P73" s="101"/>
      <c r="Q73" s="194"/>
      <c r="S73" s="101"/>
    </row>
    <row r="74" spans="1:19" ht="32.25" customHeight="1" x14ac:dyDescent="0.25">
      <c r="A74" s="627">
        <v>14</v>
      </c>
      <c r="B74" s="624" t="s">
        <v>12</v>
      </c>
      <c r="C74" s="77">
        <v>2</v>
      </c>
      <c r="D74" s="76" t="s">
        <v>53</v>
      </c>
      <c r="E74" s="105" t="s">
        <v>62</v>
      </c>
      <c r="F74" s="105" t="s">
        <v>61</v>
      </c>
      <c r="G74" s="191">
        <v>2530</v>
      </c>
      <c r="H74" s="111">
        <f>$H$1</f>
        <v>1085</v>
      </c>
      <c r="I74" s="145">
        <f t="shared" si="10"/>
        <v>2.3317972350230414</v>
      </c>
      <c r="J74" s="191"/>
      <c r="K74" s="111"/>
      <c r="L74" s="145"/>
      <c r="M74" s="179"/>
      <c r="N74" s="248">
        <v>2530</v>
      </c>
      <c r="O74" s="83">
        <f t="shared" ref="O74" si="20">$O$1</f>
        <v>1085</v>
      </c>
      <c r="P74" s="215">
        <f t="shared" ref="P74" si="21">N74/O74</f>
        <v>2.3317972350230414</v>
      </c>
      <c r="Q74" s="249">
        <v>2530</v>
      </c>
      <c r="R74" s="86">
        <f>$R$1</f>
        <v>1085</v>
      </c>
      <c r="S74" s="230">
        <f t="shared" si="13"/>
        <v>2.3317972350230414</v>
      </c>
    </row>
    <row r="75" spans="1:19" ht="30" x14ac:dyDescent="0.25">
      <c r="A75" s="628"/>
      <c r="B75" s="625"/>
      <c r="C75" s="636">
        <v>4</v>
      </c>
      <c r="D75" s="630" t="s">
        <v>54</v>
      </c>
      <c r="E75" s="71" t="s">
        <v>62</v>
      </c>
      <c r="F75" s="71" t="s">
        <v>61</v>
      </c>
      <c r="G75" s="189"/>
      <c r="H75" s="113"/>
      <c r="I75" s="146"/>
      <c r="J75" s="189"/>
      <c r="K75" s="113"/>
      <c r="L75" s="146"/>
      <c r="M75" s="174"/>
      <c r="N75" s="214"/>
      <c r="O75" s="84"/>
      <c r="P75" s="211"/>
      <c r="Q75" s="252"/>
      <c r="R75" s="87"/>
      <c r="S75" s="231"/>
    </row>
    <row r="76" spans="1:19" ht="30.75" thickBot="1" x14ac:dyDescent="0.3">
      <c r="A76" s="629"/>
      <c r="B76" s="626"/>
      <c r="C76" s="638"/>
      <c r="D76" s="648"/>
      <c r="E76" s="79" t="s">
        <v>106</v>
      </c>
      <c r="F76" s="79" t="s">
        <v>107</v>
      </c>
      <c r="G76" s="250"/>
      <c r="H76" s="190"/>
      <c r="I76" s="190"/>
      <c r="J76" s="250"/>
      <c r="K76" s="190"/>
      <c r="L76" s="190"/>
      <c r="M76" s="251"/>
      <c r="N76" s="254"/>
      <c r="O76" s="85"/>
      <c r="P76" s="212"/>
      <c r="Q76" s="255"/>
      <c r="R76" s="88"/>
      <c r="S76" s="232"/>
    </row>
    <row r="77" spans="1:19" s="73" customFormat="1" ht="15.75" thickBot="1" x14ac:dyDescent="0.3">
      <c r="C77" s="74"/>
      <c r="E77" s="136"/>
      <c r="F77" s="75"/>
      <c r="G77" s="99"/>
      <c r="H77" s="118"/>
      <c r="I77" s="119"/>
      <c r="J77" s="119"/>
      <c r="K77" s="119"/>
      <c r="L77" s="118"/>
      <c r="M77" s="119"/>
      <c r="N77" s="99"/>
      <c r="P77" s="101"/>
      <c r="Q77" s="194"/>
      <c r="S77" s="101"/>
    </row>
    <row r="78" spans="1:19" ht="33.75" customHeight="1" x14ac:dyDescent="0.25">
      <c r="A78" s="627">
        <v>15</v>
      </c>
      <c r="B78" s="624" t="s">
        <v>13</v>
      </c>
      <c r="C78" s="77">
        <v>1</v>
      </c>
      <c r="D78" s="105" t="s">
        <v>55</v>
      </c>
      <c r="E78" s="105" t="s">
        <v>62</v>
      </c>
      <c r="F78" s="105" t="s">
        <v>61</v>
      </c>
      <c r="G78" s="191"/>
      <c r="H78" s="111"/>
      <c r="I78" s="145"/>
      <c r="J78" s="191"/>
      <c r="K78" s="111"/>
      <c r="L78" s="145"/>
      <c r="M78" s="179"/>
      <c r="N78" s="248"/>
      <c r="O78" s="83"/>
      <c r="P78" s="215"/>
      <c r="Q78" s="249"/>
      <c r="R78" s="86"/>
      <c r="S78" s="230"/>
    </row>
    <row r="79" spans="1:19" ht="37.5" customHeight="1" thickBot="1" x14ac:dyDescent="0.3">
      <c r="A79" s="629"/>
      <c r="B79" s="626"/>
      <c r="C79" s="78">
        <v>3</v>
      </c>
      <c r="D79" s="79" t="s">
        <v>351</v>
      </c>
      <c r="E79" s="79" t="s">
        <v>62</v>
      </c>
      <c r="F79" s="79" t="s">
        <v>61</v>
      </c>
      <c r="G79" s="250"/>
      <c r="H79" s="116"/>
      <c r="I79" s="159"/>
      <c r="J79" s="250"/>
      <c r="K79" s="116"/>
      <c r="L79" s="159"/>
      <c r="M79" s="251"/>
      <c r="N79" s="160"/>
      <c r="O79" s="85"/>
      <c r="P79" s="212"/>
      <c r="Q79" s="234"/>
      <c r="R79" s="88"/>
      <c r="S79" s="232"/>
    </row>
    <row r="80" spans="1:19" s="73" customFormat="1" ht="15.75" thickBot="1" x14ac:dyDescent="0.3">
      <c r="C80" s="74"/>
      <c r="D80" s="137"/>
      <c r="E80" s="75"/>
      <c r="F80" s="75"/>
      <c r="G80" s="99"/>
      <c r="H80" s="118"/>
      <c r="I80" s="119"/>
      <c r="J80" s="99"/>
      <c r="K80" s="118"/>
      <c r="L80" s="119"/>
      <c r="M80" s="119"/>
      <c r="N80" s="99"/>
      <c r="P80" s="101"/>
      <c r="Q80" s="194"/>
      <c r="S80" s="101"/>
    </row>
    <row r="81" spans="1:19" ht="63.75" customHeight="1" thickBot="1" x14ac:dyDescent="0.3">
      <c r="A81" s="132">
        <v>16</v>
      </c>
      <c r="B81" s="133" t="s">
        <v>14</v>
      </c>
      <c r="C81" s="81">
        <v>1</v>
      </c>
      <c r="D81" s="82" t="s">
        <v>56</v>
      </c>
      <c r="E81" s="82" t="s">
        <v>62</v>
      </c>
      <c r="F81" s="82" t="s">
        <v>61</v>
      </c>
      <c r="G81" s="193"/>
      <c r="H81" s="122"/>
      <c r="I81" s="123"/>
      <c r="J81" s="199"/>
      <c r="K81" s="122"/>
      <c r="L81" s="187"/>
      <c r="M81" s="240"/>
      <c r="N81" s="245"/>
      <c r="O81" s="89"/>
      <c r="P81" s="213"/>
      <c r="Q81" s="246"/>
      <c r="R81" s="90"/>
      <c r="S81" s="228"/>
    </row>
    <row r="82" spans="1:19" s="73" customFormat="1" ht="15.75" thickBot="1" x14ac:dyDescent="0.3">
      <c r="C82" s="74"/>
      <c r="E82" s="75"/>
      <c r="F82" s="75"/>
      <c r="G82" s="194"/>
      <c r="H82" s="118"/>
      <c r="I82" s="119"/>
      <c r="J82" s="200"/>
      <c r="K82" s="119"/>
      <c r="L82" s="200"/>
      <c r="M82" s="119"/>
      <c r="N82" s="194"/>
      <c r="P82" s="101"/>
      <c r="Q82" s="194"/>
      <c r="S82" s="219"/>
    </row>
    <row r="83" spans="1:19" ht="30.75" thickBot="1" x14ac:dyDescent="0.3">
      <c r="A83" s="134">
        <v>19</v>
      </c>
      <c r="B83" s="131" t="s">
        <v>15</v>
      </c>
      <c r="C83" s="81">
        <v>1</v>
      </c>
      <c r="D83" s="82" t="s">
        <v>57</v>
      </c>
      <c r="E83" s="82" t="s">
        <v>62</v>
      </c>
      <c r="F83" s="82" t="s">
        <v>61</v>
      </c>
      <c r="G83" s="193"/>
      <c r="H83" s="122"/>
      <c r="I83" s="123"/>
      <c r="J83" s="199"/>
      <c r="K83" s="122"/>
      <c r="L83" s="187"/>
      <c r="M83" s="240"/>
      <c r="N83" s="245"/>
      <c r="O83" s="89"/>
      <c r="P83" s="213"/>
      <c r="Q83" s="246"/>
      <c r="R83" s="90"/>
      <c r="S83" s="228"/>
    </row>
    <row r="84" spans="1:19" ht="15.75" thickBot="1" x14ac:dyDescent="0.3">
      <c r="E84" s="1"/>
      <c r="F84" s="1"/>
      <c r="G84" s="195"/>
      <c r="H84" s="124"/>
      <c r="I84" s="206"/>
      <c r="J84" s="195"/>
      <c r="K84" s="206"/>
      <c r="L84" s="195"/>
      <c r="M84" s="124"/>
      <c r="N84" s="217"/>
      <c r="Q84" s="217"/>
    </row>
    <row r="85" spans="1:19" ht="41.25" customHeight="1" thickBot="1" x14ac:dyDescent="0.3">
      <c r="A85" s="132">
        <v>20</v>
      </c>
      <c r="B85" s="133" t="s">
        <v>352</v>
      </c>
      <c r="C85" s="81" t="s">
        <v>359</v>
      </c>
      <c r="D85" s="82" t="s">
        <v>360</v>
      </c>
      <c r="E85" s="82" t="s">
        <v>62</v>
      </c>
      <c r="F85" s="82" t="s">
        <v>61</v>
      </c>
      <c r="G85" s="196">
        <v>38304.519999999997</v>
      </c>
      <c r="H85" s="122">
        <f>$H$1</f>
        <v>1085</v>
      </c>
      <c r="I85" s="207">
        <f>G85/H85</f>
        <v>35.303705069124419</v>
      </c>
      <c r="J85" s="201"/>
      <c r="K85" s="122"/>
      <c r="L85" s="204"/>
      <c r="M85" s="240"/>
      <c r="N85" s="241">
        <v>42428.42</v>
      </c>
      <c r="O85" s="89">
        <f t="shared" ref="O85:O88" si="22">$O$1</f>
        <v>1085</v>
      </c>
      <c r="P85" s="213">
        <f>N85/O85</f>
        <v>39.104534562211981</v>
      </c>
      <c r="Q85" s="242">
        <v>49915.79</v>
      </c>
      <c r="R85" s="90">
        <f>$R$1</f>
        <v>1085</v>
      </c>
      <c r="S85" s="228">
        <f>Q85/R85</f>
        <v>46.005336405529953</v>
      </c>
    </row>
    <row r="86" spans="1:19" ht="15.75" thickBot="1" x14ac:dyDescent="0.3">
      <c r="E86" s="1"/>
      <c r="F86" s="1"/>
      <c r="G86" s="195"/>
      <c r="H86" s="124"/>
      <c r="I86" s="206"/>
      <c r="J86" s="195"/>
      <c r="K86" s="206"/>
      <c r="L86" s="195"/>
      <c r="M86" s="124"/>
      <c r="N86" s="217"/>
      <c r="Q86" s="217"/>
    </row>
    <row r="87" spans="1:19" ht="45" x14ac:dyDescent="0.25">
      <c r="A87" s="639">
        <v>50</v>
      </c>
      <c r="B87" s="641" t="s">
        <v>353</v>
      </c>
      <c r="C87" s="77">
        <v>1</v>
      </c>
      <c r="D87" s="105" t="s">
        <v>354</v>
      </c>
      <c r="E87" s="105" t="s">
        <v>62</v>
      </c>
      <c r="F87" s="105" t="s">
        <v>61</v>
      </c>
      <c r="G87" s="197">
        <v>17311.62</v>
      </c>
      <c r="H87" s="111">
        <f>$H$1</f>
        <v>1085</v>
      </c>
      <c r="I87" s="112">
        <f>G87/H87</f>
        <v>15.955410138248848</v>
      </c>
      <c r="J87" s="202"/>
      <c r="K87" s="111"/>
      <c r="L87" s="172"/>
      <c r="M87" s="179"/>
      <c r="N87" s="224">
        <v>17340</v>
      </c>
      <c r="O87" s="83">
        <f t="shared" si="22"/>
        <v>1085</v>
      </c>
      <c r="P87" s="215">
        <f>N87/O87</f>
        <v>15.981566820276498</v>
      </c>
      <c r="Q87" s="226">
        <v>17340</v>
      </c>
      <c r="R87" s="86">
        <f>$R$1</f>
        <v>1085</v>
      </c>
      <c r="S87" s="230">
        <f>Q87/R87</f>
        <v>15.981566820276498</v>
      </c>
    </row>
    <row r="88" spans="1:19" ht="45.75" thickBot="1" x14ac:dyDescent="0.3">
      <c r="A88" s="640"/>
      <c r="B88" s="642"/>
      <c r="C88" s="164">
        <v>2</v>
      </c>
      <c r="D88" s="104" t="s">
        <v>355</v>
      </c>
      <c r="E88" s="104" t="s">
        <v>62</v>
      </c>
      <c r="F88" s="104" t="s">
        <v>61</v>
      </c>
      <c r="G88" s="198">
        <v>68415</v>
      </c>
      <c r="H88" s="125">
        <f>$H$1</f>
        <v>1085</v>
      </c>
      <c r="I88" s="208">
        <f>G88/H88</f>
        <v>63.055299539170505</v>
      </c>
      <c r="J88" s="203"/>
      <c r="K88" s="116"/>
      <c r="L88" s="205"/>
      <c r="M88" s="237"/>
      <c r="N88" s="223">
        <v>68420</v>
      </c>
      <c r="O88" s="85">
        <f t="shared" si="22"/>
        <v>1085</v>
      </c>
      <c r="P88" s="216">
        <f>N88/O88</f>
        <v>63.059907834101381</v>
      </c>
      <c r="Q88" s="227">
        <v>68420</v>
      </c>
      <c r="R88" s="107">
        <f>$R$1</f>
        <v>1085</v>
      </c>
      <c r="S88" s="236">
        <f>Q88/R88</f>
        <v>63.059907834101381</v>
      </c>
    </row>
    <row r="89" spans="1:19" x14ac:dyDescent="0.25">
      <c r="G89" s="124"/>
      <c r="H89" s="124"/>
      <c r="I89" s="124"/>
      <c r="J89" s="124"/>
      <c r="K89" s="124"/>
      <c r="L89" s="124"/>
      <c r="M89" s="124"/>
    </row>
    <row r="90" spans="1:19" x14ac:dyDescent="0.25">
      <c r="G90" s="100"/>
      <c r="H90" s="124"/>
      <c r="I90" s="124"/>
      <c r="J90" s="124"/>
      <c r="K90" s="124"/>
      <c r="L90" s="124"/>
      <c r="M90" s="124"/>
      <c r="N90" s="100"/>
      <c r="Q90" s="100"/>
    </row>
    <row r="91" spans="1:19" x14ac:dyDescent="0.25">
      <c r="G91" s="100"/>
      <c r="H91" s="100"/>
      <c r="I91" s="100"/>
      <c r="J91" s="100"/>
      <c r="K91" s="100"/>
      <c r="L91" s="100"/>
      <c r="M91" s="100"/>
      <c r="N91" s="100"/>
      <c r="O91" s="108"/>
      <c r="P91" s="108"/>
      <c r="Q91" s="100"/>
      <c r="R91" s="108"/>
      <c r="S91" s="108"/>
    </row>
    <row r="92" spans="1:19" x14ac:dyDescent="0.25">
      <c r="N92" s="110"/>
      <c r="O92" s="110"/>
      <c r="P92" s="110"/>
      <c r="Q92" s="110"/>
    </row>
    <row r="93" spans="1:19" x14ac:dyDescent="0.25">
      <c r="G93" s="109"/>
    </row>
  </sheetData>
  <customSheetViews>
    <customSheetView guid="{FD66CCA4-E734-40F6-A42D-704ADC03C8FF}" scale="110" showPageBreaks="1" fitToPage="1" view="pageBreakPreview" showRuler="0" topLeftCell="A100">
      <selection activeCell="D108" sqref="D108"/>
      <rowBreaks count="5" manualBreakCount="5">
        <brk id="25" max="16" man="1"/>
        <brk id="52" max="16" man="1"/>
        <brk id="69" max="16383" man="1"/>
        <brk id="94" max="16" man="1"/>
        <brk id="95" max="16" man="1"/>
      </rowBreaks>
      <pageMargins left="0.7" right="0.7" top="0.75" bottom="0.75" header="0.3" footer="0.3"/>
      <pageSetup paperSize="8" scale="56" fitToHeight="0" orientation="landscape" r:id="rId1"/>
      <headerFooter alignWithMargins="0"/>
    </customSheetView>
    <customSheetView guid="{0CDFE071-D2BF-4AC9-96FE-3C7CC2EB89D1}" scale="110" showPageBreaks="1" fitToPage="1" view="pageBreakPreview">
      <selection activeCell="H1" sqref="H1"/>
      <rowBreaks count="4" manualBreakCount="4">
        <brk id="25" max="16" man="1"/>
        <brk id="52" max="16" man="1"/>
        <brk id="69" max="16383" man="1"/>
        <brk id="95" max="16" man="1"/>
      </rowBreaks>
      <pageMargins left="0.7" right="0.7" top="0.75" bottom="0.75" header="0.3" footer="0.3"/>
      <pageSetup paperSize="8" scale="55" fitToHeight="0" orientation="landscape" r:id="rId2"/>
    </customSheetView>
    <customSheetView guid="{5274FD7E-76C2-47C3-8C9C-C2C181076605}" scale="110" showPageBreaks="1" fitToPage="1" view="pageBreakPreview" showRuler="0">
      <selection activeCell="J2" sqref="J2"/>
      <rowBreaks count="5" manualBreakCount="5">
        <brk id="25" max="16" man="1"/>
        <brk id="52" max="16" man="1"/>
        <brk id="69" max="16383" man="1"/>
        <brk id="94" max="16" man="1"/>
        <brk id="95" max="16" man="1"/>
      </rowBreaks>
      <pageMargins left="0.7" right="0.7" top="0.75" bottom="0.75" header="0.3" footer="0.3"/>
      <pageSetup paperSize="8" scale="55" fitToHeight="0" orientation="landscape" r:id="rId3"/>
      <headerFooter alignWithMargins="0"/>
    </customSheetView>
  </customSheetViews>
  <mergeCells count="69">
    <mergeCell ref="D75:D76"/>
    <mergeCell ref="C63:C64"/>
    <mergeCell ref="D63:D64"/>
    <mergeCell ref="C65:C66"/>
    <mergeCell ref="D65:D66"/>
    <mergeCell ref="C69:C70"/>
    <mergeCell ref="D69:D70"/>
    <mergeCell ref="C75:C76"/>
    <mergeCell ref="D59:D60"/>
    <mergeCell ref="C61:C62"/>
    <mergeCell ref="D61:D62"/>
    <mergeCell ref="C44:C45"/>
    <mergeCell ref="D44:D45"/>
    <mergeCell ref="C56:C58"/>
    <mergeCell ref="D56:D58"/>
    <mergeCell ref="C46:C47"/>
    <mergeCell ref="D46:D47"/>
    <mergeCell ref="D52:D54"/>
    <mergeCell ref="C52:C54"/>
    <mergeCell ref="C59:C60"/>
    <mergeCell ref="C38:C40"/>
    <mergeCell ref="D38:D40"/>
    <mergeCell ref="C41:C42"/>
    <mergeCell ref="D41:D42"/>
    <mergeCell ref="D21:D22"/>
    <mergeCell ref="C29:C31"/>
    <mergeCell ref="D29:D31"/>
    <mergeCell ref="C6:C7"/>
    <mergeCell ref="D6:D7"/>
    <mergeCell ref="C8:C9"/>
    <mergeCell ref="D8:D9"/>
    <mergeCell ref="A87:A88"/>
    <mergeCell ref="B87:B88"/>
    <mergeCell ref="A36:A37"/>
    <mergeCell ref="B36:B37"/>
    <mergeCell ref="A38:A42"/>
    <mergeCell ref="B38:B42"/>
    <mergeCell ref="A56:A70"/>
    <mergeCell ref="B56:B70"/>
    <mergeCell ref="A74:A76"/>
    <mergeCell ref="B74:B76"/>
    <mergeCell ref="B78:B79"/>
    <mergeCell ref="A78:A79"/>
    <mergeCell ref="C11:C12"/>
    <mergeCell ref="C13:C14"/>
    <mergeCell ref="C24:C25"/>
    <mergeCell ref="C26:C27"/>
    <mergeCell ref="C15:C16"/>
    <mergeCell ref="C18:C20"/>
    <mergeCell ref="C21:C22"/>
    <mergeCell ref="D11:D12"/>
    <mergeCell ref="D13:D14"/>
    <mergeCell ref="D24:D25"/>
    <mergeCell ref="D26:D27"/>
    <mergeCell ref="D15:D16"/>
    <mergeCell ref="D18:D20"/>
    <mergeCell ref="A43:A50"/>
    <mergeCell ref="B43:B50"/>
    <mergeCell ref="A51:A54"/>
    <mergeCell ref="B51:B54"/>
    <mergeCell ref="A24:A31"/>
    <mergeCell ref="B24:B31"/>
    <mergeCell ref="A33:A34"/>
    <mergeCell ref="B33:B34"/>
    <mergeCell ref="A2:B2"/>
    <mergeCell ref="B3:B16"/>
    <mergeCell ref="A3:A16"/>
    <mergeCell ref="A18:A22"/>
    <mergeCell ref="B18:B22"/>
  </mergeCells>
  <phoneticPr fontId="26" type="noConversion"/>
  <pageMargins left="0.70866141732283472" right="0.70866141732283472" top="0.74803149606299213" bottom="0.31496062992125984" header="0.31496062992125984" footer="0.31496062992125984"/>
  <pageSetup paperSize="9" scale="44" fitToHeight="0" orientation="landscape" r:id="rId4"/>
  <rowBreaks count="2" manualBreakCount="2">
    <brk id="35" max="16383" man="1"/>
    <brk id="7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U65409"/>
  <sheetViews>
    <sheetView view="pageLayout" topLeftCell="A39" zoomScaleNormal="100" workbookViewId="0">
      <selection activeCell="P54" sqref="P54"/>
    </sheetView>
  </sheetViews>
  <sheetFormatPr defaultRowHeight="12.75" x14ac:dyDescent="0.25"/>
  <cols>
    <col min="1" max="1" width="8.5703125" style="43" customWidth="1"/>
    <col min="2" max="3" width="12.28515625" style="43" customWidth="1"/>
    <col min="4" max="4" width="6.42578125" style="43" customWidth="1"/>
    <col min="5" max="6" width="4.85546875" style="43" customWidth="1"/>
    <col min="7" max="7" width="6.5703125" style="43" customWidth="1"/>
    <col min="8" max="8" width="4.42578125" style="43" customWidth="1"/>
    <col min="9" max="9" width="6.5703125" style="43" customWidth="1"/>
    <col min="10" max="10" width="7.140625" style="43" customWidth="1"/>
    <col min="11" max="11" width="6.5703125" style="43" customWidth="1"/>
    <col min="12" max="12" width="6.85546875" style="43" customWidth="1"/>
    <col min="13" max="13" width="6.5703125" style="43" customWidth="1"/>
    <col min="14" max="14" width="6.7109375" style="43" customWidth="1"/>
    <col min="15" max="15" width="9.140625" style="43"/>
    <col min="16" max="16" width="2.85546875" style="43" customWidth="1"/>
    <col min="17" max="17" width="7.140625" style="43" customWidth="1"/>
    <col min="18" max="18" width="4.5703125" style="43" customWidth="1"/>
    <col min="19" max="244" width="9.140625" style="43"/>
    <col min="245" max="245" width="14.140625" style="43" bestFit="1" customWidth="1"/>
    <col min="246" max="16384" width="9.140625" style="43"/>
  </cols>
  <sheetData>
    <row r="1" spans="1:23" ht="18" customHeight="1" thickBot="1" x14ac:dyDescent="0.3">
      <c r="A1" s="667" t="s">
        <v>365</v>
      </c>
      <c r="B1" s="667"/>
      <c r="C1" s="667"/>
      <c r="D1" s="667"/>
      <c r="E1" s="667"/>
      <c r="F1" s="667"/>
      <c r="G1" s="667"/>
      <c r="H1" s="667"/>
      <c r="I1" s="667"/>
      <c r="J1" s="667"/>
      <c r="K1" s="667"/>
      <c r="L1" s="667"/>
      <c r="M1" s="667"/>
      <c r="N1" s="667"/>
    </row>
    <row r="2" spans="1:23" ht="26.25" customHeight="1" x14ac:dyDescent="0.25">
      <c r="A2" s="44"/>
      <c r="B2" s="44"/>
      <c r="C2" s="44"/>
      <c r="D2" s="44"/>
      <c r="E2" s="44"/>
      <c r="F2" s="44"/>
      <c r="G2" s="44"/>
      <c r="H2" s="44"/>
      <c r="I2" s="44"/>
      <c r="J2" s="44"/>
      <c r="K2" s="44"/>
      <c r="L2" s="44"/>
      <c r="M2" s="44"/>
      <c r="N2" s="44"/>
      <c r="O2" s="45"/>
      <c r="P2" s="45"/>
      <c r="Q2" s="45"/>
      <c r="R2" s="45"/>
      <c r="S2" s="45"/>
      <c r="T2" s="45"/>
      <c r="U2" s="45"/>
      <c r="V2" s="45"/>
      <c r="W2" s="45"/>
    </row>
    <row r="3" spans="1:23" s="45" customFormat="1" ht="51" customHeight="1" x14ac:dyDescent="0.25">
      <c r="A3" s="668" t="s">
        <v>283</v>
      </c>
      <c r="B3" s="669"/>
      <c r="C3" s="669"/>
      <c r="D3" s="670"/>
      <c r="E3" s="671"/>
      <c r="F3" s="672"/>
      <c r="G3" s="672"/>
      <c r="H3" s="673"/>
      <c r="I3" s="674" t="s">
        <v>371</v>
      </c>
      <c r="J3" s="674"/>
      <c r="K3" s="674"/>
      <c r="L3" s="674"/>
      <c r="M3" s="674"/>
      <c r="N3" s="674"/>
    </row>
    <row r="4" spans="1:23" s="45" customFormat="1" ht="12.75" customHeight="1" x14ac:dyDescent="0.25">
      <c r="A4" s="683" t="s">
        <v>284</v>
      </c>
      <c r="B4" s="684"/>
      <c r="C4" s="684"/>
      <c r="D4" s="685"/>
      <c r="E4" s="689"/>
      <c r="F4" s="690"/>
      <c r="G4" s="690"/>
      <c r="H4" s="690"/>
      <c r="I4" s="691" t="s">
        <v>372</v>
      </c>
      <c r="J4" s="692"/>
      <c r="K4" s="692"/>
      <c r="L4" s="693"/>
      <c r="M4" s="693"/>
      <c r="N4" s="694"/>
    </row>
    <row r="5" spans="1:23" s="45" customFormat="1" ht="21.75" customHeight="1" x14ac:dyDescent="0.25">
      <c r="A5" s="686"/>
      <c r="B5" s="687"/>
      <c r="C5" s="687"/>
      <c r="D5" s="688"/>
      <c r="E5" s="690"/>
      <c r="F5" s="690"/>
      <c r="G5" s="690"/>
      <c r="H5" s="690"/>
      <c r="I5" s="695"/>
      <c r="J5" s="696"/>
      <c r="K5" s="696"/>
      <c r="L5" s="696"/>
      <c r="M5" s="696"/>
      <c r="N5" s="697"/>
    </row>
    <row r="6" spans="1:23" s="45" customFormat="1" ht="21.75" customHeight="1" x14ac:dyDescent="0.25">
      <c r="A6" s="698" t="s">
        <v>285</v>
      </c>
      <c r="B6" s="699"/>
      <c r="C6" s="699"/>
      <c r="D6" s="700"/>
      <c r="E6" s="704"/>
      <c r="F6" s="704"/>
      <c r="G6" s="704"/>
      <c r="H6" s="705"/>
      <c r="I6" s="708" t="s">
        <v>286</v>
      </c>
      <c r="J6" s="708"/>
      <c r="K6" s="708"/>
      <c r="L6" s="708"/>
      <c r="M6" s="708"/>
      <c r="N6" s="708"/>
    </row>
    <row r="7" spans="1:23" s="45" customFormat="1" ht="27" customHeight="1" x14ac:dyDescent="0.25">
      <c r="A7" s="701"/>
      <c r="B7" s="702"/>
      <c r="C7" s="702"/>
      <c r="D7" s="703"/>
      <c r="E7" s="706"/>
      <c r="F7" s="706"/>
      <c r="G7" s="706"/>
      <c r="H7" s="707"/>
      <c r="I7" s="709">
        <v>2019</v>
      </c>
      <c r="J7" s="710"/>
      <c r="K7" s="711">
        <v>2020</v>
      </c>
      <c r="L7" s="711"/>
      <c r="M7" s="711">
        <v>2021</v>
      </c>
      <c r="N7" s="711"/>
    </row>
    <row r="8" spans="1:23" s="45" customFormat="1" ht="31.5" customHeight="1" x14ac:dyDescent="0.25">
      <c r="A8" s="675" t="s">
        <v>287</v>
      </c>
      <c r="B8" s="676"/>
      <c r="C8" s="676"/>
      <c r="D8" s="677"/>
      <c r="E8" s="678"/>
      <c r="F8" s="678"/>
      <c r="G8" s="678"/>
      <c r="H8" s="679"/>
      <c r="I8" s="680" t="s">
        <v>288</v>
      </c>
      <c r="J8" s="681"/>
      <c r="K8" s="682" t="s">
        <v>288</v>
      </c>
      <c r="L8" s="682"/>
      <c r="M8" s="682" t="s">
        <v>288</v>
      </c>
      <c r="N8" s="682"/>
    </row>
    <row r="9" spans="1:23" ht="38.25" customHeight="1" x14ac:dyDescent="0.25">
      <c r="A9" s="660" t="s">
        <v>289</v>
      </c>
      <c r="B9" s="661"/>
      <c r="C9" s="662" t="s">
        <v>329</v>
      </c>
      <c r="D9" s="663"/>
      <c r="E9" s="663"/>
      <c r="F9" s="663"/>
      <c r="G9" s="663"/>
      <c r="H9" s="663"/>
      <c r="I9" s="663"/>
      <c r="J9" s="663"/>
      <c r="K9" s="663"/>
      <c r="L9" s="663"/>
      <c r="M9" s="663"/>
      <c r="N9" s="664"/>
      <c r="R9" s="46"/>
    </row>
    <row r="10" spans="1:23" ht="19.5" customHeight="1" x14ac:dyDescent="0.25">
      <c r="A10" s="712" t="s">
        <v>290</v>
      </c>
      <c r="B10" s="713"/>
      <c r="C10" s="718" t="s">
        <v>373</v>
      </c>
      <c r="D10" s="719"/>
      <c r="E10" s="719"/>
      <c r="F10" s="719"/>
      <c r="G10" s="719"/>
      <c r="H10" s="719"/>
      <c r="I10" s="719"/>
      <c r="J10" s="719"/>
      <c r="K10" s="719"/>
      <c r="L10" s="719"/>
      <c r="M10" s="719"/>
      <c r="N10" s="720"/>
    </row>
    <row r="11" spans="1:23" ht="19.5" customHeight="1" x14ac:dyDescent="0.25">
      <c r="A11" s="714"/>
      <c r="B11" s="715"/>
      <c r="C11" s="721"/>
      <c r="D11" s="722"/>
      <c r="E11" s="722"/>
      <c r="F11" s="722"/>
      <c r="G11" s="722"/>
      <c r="H11" s="722"/>
      <c r="I11" s="722"/>
      <c r="J11" s="722"/>
      <c r="K11" s="722"/>
      <c r="L11" s="722"/>
      <c r="M11" s="722"/>
      <c r="N11" s="723"/>
    </row>
    <row r="12" spans="1:23" ht="22.5" customHeight="1" x14ac:dyDescent="0.25">
      <c r="A12" s="714"/>
      <c r="B12" s="715"/>
      <c r="C12" s="721"/>
      <c r="D12" s="722"/>
      <c r="E12" s="722"/>
      <c r="F12" s="722"/>
      <c r="G12" s="722"/>
      <c r="H12" s="722"/>
      <c r="I12" s="722"/>
      <c r="J12" s="722"/>
      <c r="K12" s="722"/>
      <c r="L12" s="722"/>
      <c r="M12" s="722"/>
      <c r="N12" s="723"/>
    </row>
    <row r="13" spans="1:23" ht="31.5" customHeight="1" x14ac:dyDescent="0.25">
      <c r="A13" s="714"/>
      <c r="B13" s="715"/>
      <c r="C13" s="721"/>
      <c r="D13" s="722"/>
      <c r="E13" s="722"/>
      <c r="F13" s="722"/>
      <c r="G13" s="722"/>
      <c r="H13" s="722"/>
      <c r="I13" s="722"/>
      <c r="J13" s="722"/>
      <c r="K13" s="722"/>
      <c r="L13" s="722"/>
      <c r="M13" s="722"/>
      <c r="N13" s="723"/>
    </row>
    <row r="14" spans="1:23" ht="18.75" hidden="1" customHeight="1" x14ac:dyDescent="0.25">
      <c r="A14" s="714"/>
      <c r="B14" s="715"/>
      <c r="C14" s="721"/>
      <c r="D14" s="722"/>
      <c r="E14" s="722"/>
      <c r="F14" s="722"/>
      <c r="G14" s="722"/>
      <c r="H14" s="722"/>
      <c r="I14" s="722"/>
      <c r="J14" s="722"/>
      <c r="K14" s="722"/>
      <c r="L14" s="722"/>
      <c r="M14" s="722"/>
      <c r="N14" s="723"/>
    </row>
    <row r="15" spans="1:23" ht="16.5" hidden="1" customHeight="1" x14ac:dyDescent="0.25">
      <c r="A15" s="714"/>
      <c r="B15" s="715"/>
      <c r="C15" s="721"/>
      <c r="D15" s="722"/>
      <c r="E15" s="722"/>
      <c r="F15" s="722"/>
      <c r="G15" s="722"/>
      <c r="H15" s="722"/>
      <c r="I15" s="722"/>
      <c r="J15" s="722"/>
      <c r="K15" s="722"/>
      <c r="L15" s="722"/>
      <c r="M15" s="722"/>
      <c r="N15" s="723"/>
    </row>
    <row r="16" spans="1:23" ht="23.25" hidden="1" customHeight="1" x14ac:dyDescent="0.25">
      <c r="A16" s="714"/>
      <c r="B16" s="715"/>
      <c r="C16" s="721"/>
      <c r="D16" s="722"/>
      <c r="E16" s="722"/>
      <c r="F16" s="722"/>
      <c r="G16" s="722"/>
      <c r="H16" s="722"/>
      <c r="I16" s="722"/>
      <c r="J16" s="722"/>
      <c r="K16" s="722"/>
      <c r="L16" s="722"/>
      <c r="M16" s="722"/>
      <c r="N16" s="723"/>
    </row>
    <row r="17" spans="1:166" ht="20.25" hidden="1" customHeight="1" x14ac:dyDescent="0.25">
      <c r="A17" s="714"/>
      <c r="B17" s="715"/>
      <c r="C17" s="721"/>
      <c r="D17" s="722"/>
      <c r="E17" s="722"/>
      <c r="F17" s="722"/>
      <c r="G17" s="722"/>
      <c r="H17" s="722"/>
      <c r="I17" s="722"/>
      <c r="J17" s="722"/>
      <c r="K17" s="722"/>
      <c r="L17" s="722"/>
      <c r="M17" s="722"/>
      <c r="N17" s="723"/>
    </row>
    <row r="18" spans="1:166" ht="13.5" hidden="1" customHeight="1" x14ac:dyDescent="0.25">
      <c r="A18" s="714"/>
      <c r="B18" s="715"/>
      <c r="C18" s="721"/>
      <c r="D18" s="722"/>
      <c r="E18" s="722"/>
      <c r="F18" s="722"/>
      <c r="G18" s="722"/>
      <c r="H18" s="722"/>
      <c r="I18" s="722"/>
      <c r="J18" s="722"/>
      <c r="K18" s="722"/>
      <c r="L18" s="722"/>
      <c r="M18" s="722"/>
      <c r="N18" s="723"/>
    </row>
    <row r="19" spans="1:166" ht="13.5" hidden="1" customHeight="1" x14ac:dyDescent="0.25">
      <c r="A19" s="714"/>
      <c r="B19" s="715"/>
      <c r="C19" s="721"/>
      <c r="D19" s="722"/>
      <c r="E19" s="722"/>
      <c r="F19" s="722"/>
      <c r="G19" s="722"/>
      <c r="H19" s="722"/>
      <c r="I19" s="722"/>
      <c r="J19" s="722"/>
      <c r="K19" s="722"/>
      <c r="L19" s="722"/>
      <c r="M19" s="722"/>
      <c r="N19" s="723"/>
    </row>
    <row r="20" spans="1:166" ht="13.5" customHeight="1" x14ac:dyDescent="0.25">
      <c r="A20" s="714"/>
      <c r="B20" s="715"/>
      <c r="C20" s="721"/>
      <c r="D20" s="722"/>
      <c r="E20" s="722"/>
      <c r="F20" s="722"/>
      <c r="G20" s="722"/>
      <c r="H20" s="722"/>
      <c r="I20" s="722"/>
      <c r="J20" s="722"/>
      <c r="K20" s="722"/>
      <c r="L20" s="722"/>
      <c r="M20" s="722"/>
      <c r="N20" s="723"/>
    </row>
    <row r="21" spans="1:166" ht="13.5" customHeight="1" x14ac:dyDescent="0.25">
      <c r="A21" s="714"/>
      <c r="B21" s="715"/>
      <c r="C21" s="721"/>
      <c r="D21" s="722"/>
      <c r="E21" s="722"/>
      <c r="F21" s="722"/>
      <c r="G21" s="722"/>
      <c r="H21" s="722"/>
      <c r="I21" s="722"/>
      <c r="J21" s="722"/>
      <c r="K21" s="722"/>
      <c r="L21" s="722"/>
      <c r="M21" s="722"/>
      <c r="N21" s="723"/>
    </row>
    <row r="22" spans="1:166" ht="45" customHeight="1" x14ac:dyDescent="0.25">
      <c r="A22" s="716"/>
      <c r="B22" s="717"/>
      <c r="C22" s="724"/>
      <c r="D22" s="725"/>
      <c r="E22" s="725"/>
      <c r="F22" s="725"/>
      <c r="G22" s="725"/>
      <c r="H22" s="725"/>
      <c r="I22" s="725"/>
      <c r="J22" s="725"/>
      <c r="K22" s="725"/>
      <c r="L22" s="725"/>
      <c r="M22" s="725"/>
      <c r="N22" s="726"/>
    </row>
    <row r="23" spans="1:166" ht="18.75" customHeight="1" x14ac:dyDescent="0.25">
      <c r="A23" s="727" t="s">
        <v>291</v>
      </c>
      <c r="B23" s="728"/>
      <c r="C23" s="728"/>
      <c r="D23" s="728"/>
      <c r="E23" s="728"/>
      <c r="F23" s="728"/>
      <c r="G23" s="728"/>
      <c r="H23" s="728"/>
      <c r="I23" s="728"/>
      <c r="J23" s="728"/>
      <c r="K23" s="728"/>
      <c r="L23" s="728"/>
      <c r="M23" s="728"/>
      <c r="N23" s="729"/>
      <c r="R23" s="47"/>
      <c r="S23" s="47"/>
      <c r="T23" s="47"/>
      <c r="U23" s="47"/>
      <c r="V23" s="47"/>
      <c r="W23" s="47"/>
      <c r="X23" s="47"/>
      <c r="Y23" s="47"/>
      <c r="Z23" s="47"/>
      <c r="AA23" s="47"/>
      <c r="AB23" s="47"/>
      <c r="AC23" s="47"/>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row>
    <row r="24" spans="1:166" ht="42" customHeight="1" x14ac:dyDescent="0.25">
      <c r="A24" s="49">
        <v>1</v>
      </c>
      <c r="B24" s="654" t="s">
        <v>330</v>
      </c>
      <c r="C24" s="655"/>
      <c r="D24" s="655"/>
      <c r="E24" s="655"/>
      <c r="F24" s="655"/>
      <c r="G24" s="656"/>
      <c r="H24" s="49">
        <v>6</v>
      </c>
      <c r="I24" s="657" t="s">
        <v>331</v>
      </c>
      <c r="J24" s="658"/>
      <c r="K24" s="658"/>
      <c r="L24" s="658"/>
      <c r="M24" s="658"/>
      <c r="N24" s="659"/>
      <c r="R24" s="47"/>
      <c r="S24" s="47"/>
      <c r="T24" s="47"/>
      <c r="U24" s="47"/>
      <c r="V24" s="47"/>
      <c r="W24" s="47"/>
      <c r="X24" s="47"/>
      <c r="Y24" s="47"/>
      <c r="Z24" s="47"/>
      <c r="AA24" s="47"/>
      <c r="AB24" s="47"/>
      <c r="AC24" s="47"/>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row>
    <row r="25" spans="1:166" ht="40.5" customHeight="1" x14ac:dyDescent="0.25">
      <c r="A25" s="49">
        <v>2</v>
      </c>
      <c r="B25" s="654" t="s">
        <v>332</v>
      </c>
      <c r="C25" s="655"/>
      <c r="D25" s="655"/>
      <c r="E25" s="655"/>
      <c r="F25" s="655"/>
      <c r="G25" s="656"/>
      <c r="H25" s="49">
        <v>7</v>
      </c>
      <c r="I25" s="654" t="s">
        <v>333</v>
      </c>
      <c r="J25" s="655"/>
      <c r="K25" s="655"/>
      <c r="L25" s="655"/>
      <c r="M25" s="655"/>
      <c r="N25" s="656"/>
      <c r="R25" s="47"/>
      <c r="S25" s="47"/>
      <c r="T25" s="47"/>
      <c r="U25" s="47"/>
      <c r="V25" s="47"/>
      <c r="W25" s="47"/>
      <c r="X25" s="47"/>
      <c r="Y25" s="47"/>
      <c r="Z25" s="47"/>
      <c r="AA25" s="47"/>
      <c r="AB25" s="47"/>
      <c r="AC25" s="47"/>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row>
    <row r="26" spans="1:166" ht="38.25" customHeight="1" x14ac:dyDescent="0.25">
      <c r="A26" s="49">
        <v>3</v>
      </c>
      <c r="B26" s="654" t="s">
        <v>334</v>
      </c>
      <c r="C26" s="655"/>
      <c r="D26" s="655"/>
      <c r="E26" s="655"/>
      <c r="F26" s="655"/>
      <c r="G26" s="656"/>
      <c r="H26" s="49">
        <v>8</v>
      </c>
      <c r="I26" s="654" t="s">
        <v>379</v>
      </c>
      <c r="J26" s="655"/>
      <c r="K26" s="655"/>
      <c r="L26" s="655"/>
      <c r="M26" s="655"/>
      <c r="N26" s="656"/>
      <c r="R26" s="47"/>
      <c r="S26" s="47"/>
      <c r="T26" s="47"/>
      <c r="U26" s="47"/>
      <c r="V26" s="47"/>
      <c r="W26" s="47"/>
      <c r="X26" s="47"/>
      <c r="Y26" s="47"/>
      <c r="Z26" s="47"/>
      <c r="AA26" s="47"/>
      <c r="AB26" s="47"/>
      <c r="AC26" s="47"/>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row>
    <row r="27" spans="1:166" ht="33.75" customHeight="1" x14ac:dyDescent="0.25">
      <c r="A27" s="49">
        <v>4</v>
      </c>
      <c r="B27" s="654" t="s">
        <v>381</v>
      </c>
      <c r="C27" s="655"/>
      <c r="D27" s="655"/>
      <c r="E27" s="655"/>
      <c r="F27" s="655"/>
      <c r="G27" s="656"/>
      <c r="H27" s="49">
        <v>9</v>
      </c>
      <c r="I27" s="654" t="s">
        <v>380</v>
      </c>
      <c r="J27" s="655"/>
      <c r="K27" s="655"/>
      <c r="L27" s="655"/>
      <c r="M27" s="655"/>
      <c r="N27" s="656"/>
    </row>
    <row r="28" spans="1:166" ht="43.5" customHeight="1" x14ac:dyDescent="0.25">
      <c r="A28" s="49">
        <v>5</v>
      </c>
      <c r="B28" s="654" t="s">
        <v>374</v>
      </c>
      <c r="C28" s="655"/>
      <c r="D28" s="655"/>
      <c r="E28" s="655"/>
      <c r="F28" s="655"/>
      <c r="G28" s="656"/>
      <c r="H28" s="49">
        <v>10</v>
      </c>
      <c r="I28" s="734"/>
      <c r="J28" s="734"/>
      <c r="K28" s="734"/>
      <c r="L28" s="734"/>
      <c r="M28" s="734"/>
      <c r="N28" s="734"/>
    </row>
    <row r="29" spans="1:166" ht="15" x14ac:dyDescent="0.25">
      <c r="A29" s="730" t="s">
        <v>431</v>
      </c>
      <c r="B29" s="731"/>
      <c r="C29" s="731"/>
      <c r="D29" s="731"/>
      <c r="E29" s="731"/>
      <c r="F29" s="731"/>
      <c r="G29" s="731"/>
      <c r="H29" s="731"/>
      <c r="I29" s="731"/>
      <c r="J29" s="731"/>
      <c r="K29" s="731"/>
      <c r="L29" s="731"/>
      <c r="M29" s="731"/>
      <c r="N29" s="731"/>
      <c r="O29" s="732"/>
      <c r="P29" s="732"/>
      <c r="Q29" s="732"/>
      <c r="R29" s="733"/>
    </row>
    <row r="30" spans="1:166" ht="27.75" customHeight="1" x14ac:dyDescent="0.25">
      <c r="A30" s="740" t="s">
        <v>293</v>
      </c>
      <c r="B30" s="741"/>
      <c r="C30" s="741"/>
      <c r="D30" s="741"/>
      <c r="E30" s="741"/>
      <c r="F30" s="741"/>
      <c r="G30" s="741"/>
      <c r="H30" s="742"/>
      <c r="I30" s="727" t="s">
        <v>412</v>
      </c>
      <c r="J30" s="729"/>
      <c r="K30" s="743" t="s">
        <v>413</v>
      </c>
      <c r="L30" s="743"/>
      <c r="M30" s="744" t="s">
        <v>294</v>
      </c>
      <c r="N30" s="744"/>
      <c r="O30" s="744">
        <v>2020</v>
      </c>
      <c r="P30" s="744"/>
      <c r="Q30" s="744">
        <v>2021</v>
      </c>
      <c r="R30" s="744"/>
    </row>
    <row r="31" spans="1:166" x14ac:dyDescent="0.25">
      <c r="A31" s="735" t="s">
        <v>335</v>
      </c>
      <c r="B31" s="736"/>
      <c r="C31" s="736"/>
      <c r="D31" s="736"/>
      <c r="E31" s="736"/>
      <c r="F31" s="736"/>
      <c r="G31" s="736"/>
      <c r="H31" s="737"/>
      <c r="I31" s="666"/>
      <c r="J31" s="666"/>
      <c r="K31" s="739"/>
      <c r="L31" s="739"/>
      <c r="M31" s="665"/>
      <c r="N31" s="665"/>
      <c r="O31" s="666"/>
      <c r="P31" s="666"/>
      <c r="Q31" s="665"/>
      <c r="R31" s="665"/>
    </row>
    <row r="32" spans="1:166" x14ac:dyDescent="0.25">
      <c r="A32" s="735" t="s">
        <v>336</v>
      </c>
      <c r="B32" s="736"/>
      <c r="C32" s="736"/>
      <c r="D32" s="736"/>
      <c r="E32" s="736"/>
      <c r="F32" s="736"/>
      <c r="G32" s="736"/>
      <c r="H32" s="737"/>
      <c r="I32" s="666" t="s">
        <v>337</v>
      </c>
      <c r="J32" s="666"/>
      <c r="K32" s="739"/>
      <c r="L32" s="739"/>
      <c r="M32" s="665"/>
      <c r="N32" s="665"/>
      <c r="O32" s="666" t="s">
        <v>337</v>
      </c>
      <c r="P32" s="666"/>
      <c r="Q32" s="666" t="s">
        <v>337</v>
      </c>
      <c r="R32" s="666"/>
    </row>
    <row r="33" spans="1:18" x14ac:dyDescent="0.25">
      <c r="A33" s="735" t="s">
        <v>338</v>
      </c>
      <c r="B33" s="736"/>
      <c r="C33" s="736"/>
      <c r="D33" s="736"/>
      <c r="E33" s="736"/>
      <c r="F33" s="736"/>
      <c r="G33" s="736"/>
      <c r="H33" s="737"/>
      <c r="I33" s="738">
        <v>1</v>
      </c>
      <c r="J33" s="666"/>
      <c r="K33" s="739"/>
      <c r="L33" s="739"/>
      <c r="M33" s="665"/>
      <c r="N33" s="665"/>
      <c r="O33" s="738">
        <v>1</v>
      </c>
      <c r="P33" s="666"/>
      <c r="Q33" s="738">
        <v>1</v>
      </c>
      <c r="R33" s="666"/>
    </row>
    <row r="34" spans="1:18" ht="37.5" customHeight="1" x14ac:dyDescent="0.25">
      <c r="A34" s="751" t="s">
        <v>378</v>
      </c>
      <c r="B34" s="752"/>
      <c r="C34" s="752"/>
      <c r="D34" s="752"/>
      <c r="E34" s="752"/>
      <c r="F34" s="752"/>
      <c r="G34" s="752"/>
      <c r="H34" s="753"/>
      <c r="I34" s="749">
        <v>1</v>
      </c>
      <c r="J34" s="750"/>
      <c r="K34" s="749"/>
      <c r="L34" s="750"/>
      <c r="M34" s="745"/>
      <c r="N34" s="746"/>
      <c r="O34" s="747">
        <v>1</v>
      </c>
      <c r="P34" s="748"/>
      <c r="Q34" s="745">
        <v>1</v>
      </c>
      <c r="R34" s="746"/>
    </row>
    <row r="35" spans="1:18" ht="39" customHeight="1" x14ac:dyDescent="0.25">
      <c r="A35" s="735" t="s">
        <v>340</v>
      </c>
      <c r="B35" s="736"/>
      <c r="C35" s="736"/>
      <c r="D35" s="736"/>
      <c r="E35" s="736"/>
      <c r="F35" s="736"/>
      <c r="G35" s="736"/>
      <c r="H35" s="737"/>
      <c r="I35" s="666" t="s">
        <v>341</v>
      </c>
      <c r="J35" s="666"/>
      <c r="K35" s="739"/>
      <c r="L35" s="739"/>
      <c r="M35" s="665"/>
      <c r="N35" s="665"/>
      <c r="O35" s="666" t="s">
        <v>341</v>
      </c>
      <c r="P35" s="666"/>
      <c r="Q35" s="666" t="s">
        <v>341</v>
      </c>
      <c r="R35" s="666"/>
    </row>
    <row r="36" spans="1:18" ht="24.75" customHeight="1" x14ac:dyDescent="0.25">
      <c r="A36" s="740" t="s">
        <v>295</v>
      </c>
      <c r="B36" s="741"/>
      <c r="C36" s="741"/>
      <c r="D36" s="741"/>
      <c r="E36" s="741"/>
      <c r="F36" s="741"/>
      <c r="G36" s="741"/>
      <c r="H36" s="742"/>
      <c r="I36" s="727" t="s">
        <v>412</v>
      </c>
      <c r="J36" s="729"/>
      <c r="K36" s="743" t="s">
        <v>413</v>
      </c>
      <c r="L36" s="743"/>
      <c r="M36" s="744" t="s">
        <v>294</v>
      </c>
      <c r="N36" s="744"/>
      <c r="O36" s="744">
        <v>2020</v>
      </c>
      <c r="P36" s="744"/>
      <c r="Q36" s="744">
        <v>2021</v>
      </c>
      <c r="R36" s="744"/>
    </row>
    <row r="37" spans="1:18" ht="15.75" customHeight="1" x14ac:dyDescent="0.25">
      <c r="A37" s="735" t="s">
        <v>375</v>
      </c>
      <c r="B37" s="736"/>
      <c r="C37" s="736"/>
      <c r="D37" s="736"/>
      <c r="E37" s="736"/>
      <c r="F37" s="736"/>
      <c r="G37" s="736"/>
      <c r="H37" s="737"/>
      <c r="I37" s="754">
        <v>42400</v>
      </c>
      <c r="J37" s="666"/>
      <c r="K37" s="754"/>
      <c r="L37" s="666"/>
      <c r="M37" s="665"/>
      <c r="N37" s="665"/>
      <c r="O37" s="754">
        <v>42400</v>
      </c>
      <c r="P37" s="666"/>
      <c r="Q37" s="754">
        <v>42400</v>
      </c>
      <c r="R37" s="666"/>
    </row>
    <row r="38" spans="1:18" ht="20.25" customHeight="1" x14ac:dyDescent="0.25">
      <c r="A38" s="735" t="s">
        <v>332</v>
      </c>
      <c r="B38" s="736"/>
      <c r="C38" s="736"/>
      <c r="D38" s="736"/>
      <c r="E38" s="736"/>
      <c r="F38" s="736"/>
      <c r="G38" s="736"/>
      <c r="H38" s="737"/>
      <c r="I38" s="754">
        <v>42855</v>
      </c>
      <c r="J38" s="666"/>
      <c r="K38" s="754"/>
      <c r="L38" s="666"/>
      <c r="M38" s="665"/>
      <c r="N38" s="665"/>
      <c r="O38" s="754">
        <v>42400</v>
      </c>
      <c r="P38" s="666"/>
      <c r="Q38" s="754">
        <v>42400</v>
      </c>
      <c r="R38" s="666"/>
    </row>
    <row r="39" spans="1:18" ht="26.25" customHeight="1" x14ac:dyDescent="0.25">
      <c r="A39" s="735" t="s">
        <v>376</v>
      </c>
      <c r="B39" s="736"/>
      <c r="C39" s="736"/>
      <c r="D39" s="736"/>
      <c r="E39" s="736"/>
      <c r="F39" s="736"/>
      <c r="G39" s="736"/>
      <c r="H39" s="737"/>
      <c r="I39" s="754">
        <v>42719</v>
      </c>
      <c r="J39" s="666"/>
      <c r="K39" s="754"/>
      <c r="L39" s="666"/>
      <c r="M39" s="665"/>
      <c r="N39" s="665"/>
      <c r="O39" s="754">
        <v>42719</v>
      </c>
      <c r="P39" s="666"/>
      <c r="Q39" s="754">
        <v>42719</v>
      </c>
      <c r="R39" s="666"/>
    </row>
    <row r="40" spans="1:18" x14ac:dyDescent="0.25">
      <c r="A40" s="735" t="s">
        <v>377</v>
      </c>
      <c r="B40" s="736"/>
      <c r="C40" s="736"/>
      <c r="D40" s="736"/>
      <c r="E40" s="736"/>
      <c r="F40" s="736"/>
      <c r="G40" s="736"/>
      <c r="H40" s="737"/>
      <c r="I40" s="754">
        <v>42735</v>
      </c>
      <c r="J40" s="666"/>
      <c r="K40" s="754"/>
      <c r="L40" s="666"/>
      <c r="M40" s="665"/>
      <c r="N40" s="665"/>
      <c r="O40" s="754">
        <v>42735</v>
      </c>
      <c r="P40" s="666"/>
      <c r="Q40" s="754">
        <v>42735</v>
      </c>
      <c r="R40" s="666"/>
    </row>
    <row r="41" spans="1:18" ht="24.75" customHeight="1" x14ac:dyDescent="0.25">
      <c r="A41" s="751" t="s">
        <v>368</v>
      </c>
      <c r="B41" s="752"/>
      <c r="C41" s="752"/>
      <c r="D41" s="752"/>
      <c r="E41" s="752"/>
      <c r="F41" s="752"/>
      <c r="G41" s="752"/>
      <c r="H41" s="753"/>
      <c r="I41" s="755" t="s">
        <v>339</v>
      </c>
      <c r="J41" s="665"/>
      <c r="K41" s="754"/>
      <c r="L41" s="666"/>
      <c r="M41" s="665"/>
      <c r="N41" s="665"/>
      <c r="O41" s="755"/>
      <c r="P41" s="665"/>
      <c r="Q41" s="755"/>
      <c r="R41" s="665"/>
    </row>
    <row r="42" spans="1:18" ht="21.75" customHeight="1" x14ac:dyDescent="0.25">
      <c r="A42" s="735"/>
      <c r="B42" s="736"/>
      <c r="C42" s="736"/>
      <c r="D42" s="736"/>
      <c r="E42" s="736"/>
      <c r="F42" s="736"/>
      <c r="G42" s="736"/>
      <c r="H42" s="737"/>
      <c r="I42" s="754"/>
      <c r="J42" s="666"/>
      <c r="K42" s="754"/>
      <c r="L42" s="666"/>
      <c r="M42" s="665"/>
      <c r="N42" s="665"/>
      <c r="O42" s="754"/>
      <c r="P42" s="666"/>
      <c r="Q42" s="754"/>
      <c r="R42" s="666"/>
    </row>
    <row r="43" spans="1:18" ht="24.75" customHeight="1" x14ac:dyDescent="0.25">
      <c r="A43" s="740" t="s">
        <v>296</v>
      </c>
      <c r="B43" s="741"/>
      <c r="C43" s="741"/>
      <c r="D43" s="741"/>
      <c r="E43" s="741"/>
      <c r="F43" s="741"/>
      <c r="G43" s="741"/>
      <c r="H43" s="742"/>
      <c r="I43" s="727" t="s">
        <v>412</v>
      </c>
      <c r="J43" s="729"/>
      <c r="K43" s="743" t="s">
        <v>413</v>
      </c>
      <c r="L43" s="743"/>
      <c r="M43" s="744" t="s">
        <v>294</v>
      </c>
      <c r="N43" s="744"/>
      <c r="O43" s="744">
        <v>2020</v>
      </c>
      <c r="P43" s="744"/>
      <c r="Q43" s="744">
        <v>2021</v>
      </c>
      <c r="R43" s="744"/>
    </row>
    <row r="44" spans="1:18" ht="29.25" customHeight="1" x14ac:dyDescent="0.25">
      <c r="A44" s="735" t="s">
        <v>342</v>
      </c>
      <c r="B44" s="736"/>
      <c r="C44" s="736"/>
      <c r="D44" s="736"/>
      <c r="E44" s="736"/>
      <c r="F44" s="736"/>
      <c r="G44" s="736"/>
      <c r="H44" s="737"/>
      <c r="I44" s="756" t="s">
        <v>343</v>
      </c>
      <c r="J44" s="757"/>
      <c r="K44" s="749"/>
      <c r="L44" s="750"/>
      <c r="M44" s="745"/>
      <c r="N44" s="746"/>
      <c r="O44" s="756" t="s">
        <v>343</v>
      </c>
      <c r="P44" s="757"/>
      <c r="Q44" s="756" t="s">
        <v>343</v>
      </c>
      <c r="R44" s="757"/>
    </row>
    <row r="45" spans="1:18" ht="0.75" customHeight="1" x14ac:dyDescent="0.25">
      <c r="A45" s="735"/>
      <c r="B45" s="736"/>
      <c r="C45" s="736"/>
      <c r="D45" s="736"/>
      <c r="E45" s="736"/>
      <c r="F45" s="736"/>
      <c r="G45" s="736"/>
      <c r="H45" s="737"/>
      <c r="I45" s="758"/>
      <c r="J45" s="758"/>
      <c r="K45" s="739"/>
      <c r="L45" s="739"/>
      <c r="M45" s="665"/>
      <c r="N45" s="665"/>
      <c r="O45" s="666"/>
      <c r="P45" s="666"/>
      <c r="Q45" s="665"/>
      <c r="R45" s="665"/>
    </row>
    <row r="46" spans="1:18" hidden="1" x14ac:dyDescent="0.25">
      <c r="A46" s="735"/>
      <c r="B46" s="736"/>
      <c r="C46" s="736"/>
      <c r="D46" s="736"/>
      <c r="E46" s="736"/>
      <c r="F46" s="736"/>
      <c r="G46" s="736"/>
      <c r="H46" s="737"/>
      <c r="I46" s="666"/>
      <c r="J46" s="666"/>
      <c r="K46" s="739"/>
      <c r="L46" s="739"/>
      <c r="M46" s="665"/>
      <c r="N46" s="665"/>
      <c r="O46" s="666"/>
      <c r="P46" s="666"/>
      <c r="Q46" s="665"/>
      <c r="R46" s="665"/>
    </row>
    <row r="47" spans="1:18" hidden="1" x14ac:dyDescent="0.25">
      <c r="A47" s="735"/>
      <c r="B47" s="736"/>
      <c r="C47" s="736"/>
      <c r="D47" s="736"/>
      <c r="E47" s="736"/>
      <c r="F47" s="736"/>
      <c r="G47" s="736"/>
      <c r="H47" s="737"/>
      <c r="I47" s="666"/>
      <c r="J47" s="666"/>
      <c r="K47" s="739"/>
      <c r="L47" s="739"/>
      <c r="M47" s="665"/>
      <c r="N47" s="665"/>
      <c r="O47" s="666"/>
      <c r="P47" s="666"/>
      <c r="Q47" s="665"/>
      <c r="R47" s="665"/>
    </row>
    <row r="48" spans="1:18" ht="39" customHeight="1" x14ac:dyDescent="0.25">
      <c r="A48" s="740" t="s">
        <v>297</v>
      </c>
      <c r="B48" s="741"/>
      <c r="C48" s="741"/>
      <c r="D48" s="741"/>
      <c r="E48" s="741"/>
      <c r="F48" s="741"/>
      <c r="G48" s="741"/>
      <c r="H48" s="742"/>
      <c r="I48" s="727" t="s">
        <v>412</v>
      </c>
      <c r="J48" s="729"/>
      <c r="K48" s="743" t="s">
        <v>413</v>
      </c>
      <c r="L48" s="743"/>
      <c r="M48" s="744" t="s">
        <v>294</v>
      </c>
      <c r="N48" s="744"/>
      <c r="O48" s="744">
        <v>2020</v>
      </c>
      <c r="P48" s="744"/>
      <c r="Q48" s="744">
        <v>2021</v>
      </c>
      <c r="R48" s="744"/>
    </row>
    <row r="49" spans="1:18" x14ac:dyDescent="0.25">
      <c r="A49" s="759" t="s">
        <v>344</v>
      </c>
      <c r="B49" s="760"/>
      <c r="C49" s="760"/>
      <c r="D49" s="760"/>
      <c r="E49" s="760"/>
      <c r="F49" s="760"/>
      <c r="G49" s="760"/>
      <c r="H49" s="761"/>
      <c r="I49" s="666">
        <v>0</v>
      </c>
      <c r="J49" s="666"/>
      <c r="K49" s="666"/>
      <c r="L49" s="666"/>
      <c r="M49" s="665"/>
      <c r="N49" s="665"/>
      <c r="O49" s="666">
        <v>0</v>
      </c>
      <c r="P49" s="666"/>
      <c r="Q49" s="665">
        <v>0</v>
      </c>
      <c r="R49" s="665"/>
    </row>
    <row r="50" spans="1:18" x14ac:dyDescent="0.25">
      <c r="A50" s="759" t="s">
        <v>382</v>
      </c>
      <c r="B50" s="760"/>
      <c r="C50" s="760"/>
      <c r="D50" s="760"/>
      <c r="E50" s="760"/>
      <c r="F50" s="760"/>
      <c r="G50" s="760"/>
      <c r="H50" s="761"/>
      <c r="I50" s="666">
        <v>0</v>
      </c>
      <c r="J50" s="666"/>
      <c r="K50" s="666"/>
      <c r="L50" s="666"/>
      <c r="M50" s="665"/>
      <c r="N50" s="665"/>
      <c r="O50" s="666">
        <v>0</v>
      </c>
      <c r="P50" s="666"/>
      <c r="Q50" s="665">
        <v>0</v>
      </c>
      <c r="R50" s="665"/>
    </row>
    <row r="51" spans="1:18" x14ac:dyDescent="0.25">
      <c r="A51" s="759" t="s">
        <v>345</v>
      </c>
      <c r="B51" s="760"/>
      <c r="C51" s="760"/>
      <c r="D51" s="760"/>
      <c r="E51" s="760"/>
      <c r="F51" s="760"/>
      <c r="G51" s="760"/>
      <c r="H51" s="761"/>
      <c r="I51" s="738">
        <v>0.8</v>
      </c>
      <c r="J51" s="666"/>
      <c r="K51" s="666"/>
      <c r="L51" s="666"/>
      <c r="M51" s="665"/>
      <c r="N51" s="665"/>
      <c r="O51" s="738">
        <v>0.85</v>
      </c>
      <c r="P51" s="666"/>
      <c r="Q51" s="762">
        <v>0.9</v>
      </c>
      <c r="R51" s="665"/>
    </row>
    <row r="52" spans="1:18" hidden="1" x14ac:dyDescent="0.25">
      <c r="A52" s="759"/>
      <c r="B52" s="760"/>
      <c r="C52" s="760"/>
      <c r="D52" s="760"/>
      <c r="E52" s="760"/>
      <c r="F52" s="760"/>
      <c r="G52" s="760"/>
      <c r="H52" s="761"/>
      <c r="I52" s="666"/>
      <c r="J52" s="666"/>
      <c r="K52" s="666"/>
      <c r="L52" s="666"/>
      <c r="M52" s="665"/>
      <c r="N52" s="665"/>
      <c r="O52" s="666"/>
      <c r="P52" s="666"/>
      <c r="Q52" s="665"/>
      <c r="R52" s="665"/>
    </row>
    <row r="53" spans="1:18" hidden="1" x14ac:dyDescent="0.25">
      <c r="A53" s="759"/>
      <c r="B53" s="760"/>
      <c r="C53" s="760"/>
      <c r="D53" s="760"/>
      <c r="E53" s="760"/>
      <c r="F53" s="760"/>
      <c r="G53" s="760"/>
      <c r="H53" s="761"/>
      <c r="I53" s="666"/>
      <c r="J53" s="666"/>
      <c r="K53" s="666"/>
      <c r="L53" s="666"/>
      <c r="M53" s="665"/>
      <c r="N53" s="665"/>
      <c r="O53" s="666"/>
      <c r="P53" s="666"/>
      <c r="Q53" s="665"/>
      <c r="R53" s="665"/>
    </row>
    <row r="55" spans="1:18" x14ac:dyDescent="0.25">
      <c r="A55" s="767" t="s">
        <v>298</v>
      </c>
      <c r="B55" s="768"/>
      <c r="C55" s="768"/>
      <c r="D55" s="768"/>
      <c r="E55" s="768"/>
      <c r="F55" s="768"/>
      <c r="G55" s="768"/>
      <c r="H55" s="768"/>
      <c r="I55" s="768"/>
      <c r="J55" s="768"/>
      <c r="K55" s="768"/>
      <c r="L55" s="768"/>
      <c r="M55" s="768"/>
      <c r="N55" s="769"/>
    </row>
    <row r="56" spans="1:18" ht="44.25" customHeight="1" x14ac:dyDescent="0.25">
      <c r="A56" s="770" t="s">
        <v>299</v>
      </c>
      <c r="B56" s="770"/>
      <c r="C56" s="52" t="s">
        <v>300</v>
      </c>
      <c r="D56" s="52" t="s">
        <v>301</v>
      </c>
      <c r="E56" s="52" t="s">
        <v>302</v>
      </c>
      <c r="F56" s="52" t="s">
        <v>303</v>
      </c>
      <c r="G56" s="52" t="s">
        <v>304</v>
      </c>
      <c r="H56" s="52" t="s">
        <v>305</v>
      </c>
      <c r="I56" s="52" t="s">
        <v>306</v>
      </c>
      <c r="J56" s="52" t="s">
        <v>307</v>
      </c>
      <c r="K56" s="52" t="s">
        <v>308</v>
      </c>
      <c r="L56" s="52" t="s">
        <v>309</v>
      </c>
      <c r="M56" s="52" t="s">
        <v>310</v>
      </c>
      <c r="N56" s="52" t="s">
        <v>311</v>
      </c>
    </row>
    <row r="57" spans="1:18" ht="12" customHeight="1" x14ac:dyDescent="0.25">
      <c r="A57" s="763">
        <v>1</v>
      </c>
      <c r="B57" s="764"/>
      <c r="C57" s="53" t="s">
        <v>346</v>
      </c>
      <c r="D57" s="53"/>
      <c r="E57" s="53"/>
      <c r="F57" s="54"/>
      <c r="G57" s="54"/>
      <c r="H57" s="54"/>
      <c r="I57" s="54"/>
      <c r="J57" s="54"/>
      <c r="K57" s="54"/>
      <c r="L57" s="53"/>
      <c r="M57" s="53"/>
      <c r="N57" s="53"/>
    </row>
    <row r="58" spans="1:18" ht="12" customHeight="1" thickBot="1" x14ac:dyDescent="0.3">
      <c r="A58" s="765"/>
      <c r="B58" s="766"/>
      <c r="C58" s="56"/>
      <c r="D58" s="56"/>
      <c r="E58" s="56"/>
      <c r="F58" s="57"/>
      <c r="G58" s="57"/>
      <c r="H58" s="57"/>
      <c r="I58" s="57"/>
      <c r="J58" s="57"/>
      <c r="K58" s="58"/>
      <c r="L58" s="57"/>
      <c r="M58" s="57"/>
      <c r="N58" s="56"/>
    </row>
    <row r="59" spans="1:18" ht="12" customHeight="1" x14ac:dyDescent="0.25">
      <c r="A59" s="763">
        <v>2</v>
      </c>
      <c r="B59" s="764"/>
      <c r="C59" s="53"/>
      <c r="D59" s="139" t="s">
        <v>346</v>
      </c>
      <c r="E59" s="53"/>
      <c r="F59" s="54"/>
      <c r="G59" s="54"/>
      <c r="H59" s="54"/>
      <c r="I59" s="54"/>
      <c r="J59" s="54"/>
      <c r="K59" s="54"/>
      <c r="L59" s="55"/>
      <c r="M59" s="54"/>
      <c r="N59" s="53"/>
    </row>
    <row r="60" spans="1:18" ht="12" customHeight="1" thickBot="1" x14ac:dyDescent="0.3">
      <c r="A60" s="765"/>
      <c r="B60" s="766"/>
      <c r="C60" s="56"/>
      <c r="D60" s="56"/>
      <c r="E60" s="56"/>
      <c r="F60" s="57"/>
      <c r="G60" s="57"/>
      <c r="H60" s="57"/>
      <c r="I60" s="57"/>
      <c r="J60" s="57"/>
      <c r="K60" s="58"/>
      <c r="L60" s="58"/>
      <c r="M60" s="58"/>
      <c r="N60" s="56"/>
    </row>
    <row r="61" spans="1:18" ht="12" customHeight="1" x14ac:dyDescent="0.25">
      <c r="A61" s="763">
        <v>3</v>
      </c>
      <c r="B61" s="764"/>
      <c r="C61" s="53" t="s">
        <v>346</v>
      </c>
      <c r="D61" s="53" t="s">
        <v>346</v>
      </c>
      <c r="E61" s="53" t="s">
        <v>346</v>
      </c>
      <c r="F61" s="54" t="s">
        <v>346</v>
      </c>
      <c r="G61" s="54" t="s">
        <v>346</v>
      </c>
      <c r="H61" s="54" t="s">
        <v>346</v>
      </c>
      <c r="I61" s="54" t="s">
        <v>346</v>
      </c>
      <c r="J61" s="54" t="s">
        <v>346</v>
      </c>
      <c r="K61" s="54" t="s">
        <v>346</v>
      </c>
      <c r="L61" s="54" t="s">
        <v>346</v>
      </c>
      <c r="M61" s="54" t="s">
        <v>346</v>
      </c>
      <c r="N61" s="53" t="s">
        <v>346</v>
      </c>
    </row>
    <row r="62" spans="1:18" ht="12" customHeight="1" thickBot="1" x14ac:dyDescent="0.3">
      <c r="A62" s="765"/>
      <c r="B62" s="766"/>
      <c r="C62" s="56"/>
      <c r="D62" s="56"/>
      <c r="E62" s="56"/>
      <c r="F62" s="57"/>
      <c r="G62" s="57"/>
      <c r="H62" s="57"/>
      <c r="I62" s="57"/>
      <c r="J62" s="57"/>
      <c r="K62" s="57"/>
      <c r="L62" s="56"/>
      <c r="M62" s="56"/>
      <c r="N62" s="59"/>
    </row>
    <row r="63" spans="1:18" ht="12" customHeight="1" thickBot="1" x14ac:dyDescent="0.3">
      <c r="A63" s="763">
        <v>4</v>
      </c>
      <c r="B63" s="764"/>
      <c r="C63" s="53"/>
      <c r="D63" s="53"/>
      <c r="E63" s="53"/>
      <c r="F63" s="54"/>
      <c r="G63" s="54"/>
      <c r="H63" s="54"/>
      <c r="I63" s="54"/>
      <c r="J63" s="54"/>
      <c r="K63" s="54"/>
      <c r="L63" s="53" t="s">
        <v>346</v>
      </c>
      <c r="M63" s="53"/>
      <c r="N63" s="59"/>
    </row>
    <row r="64" spans="1:18" ht="12" customHeight="1" thickBot="1" x14ac:dyDescent="0.3">
      <c r="A64" s="765"/>
      <c r="B64" s="766"/>
      <c r="C64" s="56"/>
      <c r="D64" s="56"/>
      <c r="E64" s="56"/>
      <c r="F64" s="57"/>
      <c r="G64" s="57"/>
      <c r="H64" s="57"/>
      <c r="I64" s="57"/>
      <c r="J64" s="57"/>
      <c r="K64" s="57"/>
      <c r="L64" s="56"/>
      <c r="M64" s="56"/>
      <c r="N64" s="59"/>
    </row>
    <row r="65" spans="1:15" ht="12" customHeight="1" x14ac:dyDescent="0.25">
      <c r="A65" s="763">
        <v>5</v>
      </c>
      <c r="B65" s="764"/>
      <c r="C65" s="53"/>
      <c r="D65" s="53"/>
      <c r="E65" s="53"/>
      <c r="F65" s="54"/>
      <c r="G65" s="54"/>
      <c r="H65" s="54"/>
      <c r="I65" s="54"/>
      <c r="J65" s="54"/>
      <c r="K65" s="54"/>
      <c r="L65" s="53"/>
      <c r="M65" s="53"/>
      <c r="N65" s="53" t="s">
        <v>346</v>
      </c>
    </row>
    <row r="66" spans="1:15" ht="12" customHeight="1" thickBot="1" x14ac:dyDescent="0.3">
      <c r="A66" s="765"/>
      <c r="B66" s="766"/>
      <c r="C66" s="56"/>
      <c r="D66" s="56"/>
      <c r="E66" s="56"/>
      <c r="F66" s="57"/>
      <c r="G66" s="57"/>
      <c r="H66" s="57"/>
      <c r="I66" s="57"/>
      <c r="J66" s="57"/>
      <c r="K66" s="57"/>
      <c r="L66" s="56"/>
      <c r="M66" s="56"/>
      <c r="N66" s="56"/>
    </row>
    <row r="67" spans="1:15" ht="12" customHeight="1" x14ac:dyDescent="0.25">
      <c r="A67" s="763">
        <v>6</v>
      </c>
      <c r="B67" s="764"/>
      <c r="C67" s="53"/>
      <c r="D67" s="53"/>
      <c r="E67" s="53"/>
      <c r="F67" s="54"/>
      <c r="G67" s="54"/>
      <c r="H67" s="54"/>
      <c r="I67" s="54"/>
      <c r="J67" s="54"/>
      <c r="K67" s="54"/>
      <c r="L67" s="53"/>
      <c r="M67" s="53" t="s">
        <v>346</v>
      </c>
      <c r="N67" s="53"/>
    </row>
    <row r="68" spans="1:15" ht="12" customHeight="1" thickBot="1" x14ac:dyDescent="0.3">
      <c r="A68" s="765"/>
      <c r="B68" s="766"/>
      <c r="C68" s="56"/>
      <c r="D68" s="56"/>
      <c r="E68" s="56"/>
      <c r="F68" s="57"/>
      <c r="G68" s="57"/>
      <c r="H68" s="57"/>
      <c r="I68" s="57"/>
      <c r="J68" s="57"/>
      <c r="K68" s="57"/>
      <c r="L68" s="56"/>
      <c r="M68" s="56"/>
      <c r="N68" s="56"/>
    </row>
    <row r="69" spans="1:15" ht="12" customHeight="1" x14ac:dyDescent="0.25">
      <c r="A69" s="763">
        <v>7</v>
      </c>
      <c r="B69" s="764"/>
      <c r="C69" s="53"/>
      <c r="D69" s="53"/>
      <c r="E69" s="53"/>
      <c r="F69" s="54"/>
      <c r="G69" s="54"/>
      <c r="H69" s="54"/>
      <c r="I69" s="54"/>
      <c r="J69" s="54"/>
      <c r="K69" s="54"/>
      <c r="L69" s="53"/>
      <c r="M69" s="53"/>
      <c r="N69" s="68">
        <v>42719</v>
      </c>
      <c r="O69" s="61"/>
    </row>
    <row r="70" spans="1:15" ht="12" customHeight="1" thickBot="1" x14ac:dyDescent="0.3">
      <c r="A70" s="765"/>
      <c r="B70" s="766"/>
      <c r="C70" s="56"/>
      <c r="D70" s="56"/>
      <c r="E70" s="56"/>
      <c r="F70" s="57"/>
      <c r="G70" s="57"/>
      <c r="H70" s="57"/>
      <c r="I70" s="57"/>
      <c r="J70" s="57"/>
      <c r="K70" s="57"/>
      <c r="L70" s="56"/>
      <c r="M70" s="56"/>
      <c r="N70" s="56"/>
    </row>
    <row r="71" spans="1:15" ht="12" customHeight="1" x14ac:dyDescent="0.25">
      <c r="A71" s="763">
        <v>8</v>
      </c>
      <c r="B71" s="764"/>
      <c r="C71" s="53"/>
      <c r="D71" s="53"/>
      <c r="E71" s="53"/>
      <c r="F71" s="54"/>
      <c r="G71" s="54"/>
      <c r="H71" s="54"/>
      <c r="I71" s="54"/>
      <c r="J71" s="54"/>
      <c r="K71" s="54"/>
      <c r="L71" s="53"/>
      <c r="M71" s="53"/>
      <c r="N71" s="53" t="s">
        <v>346</v>
      </c>
    </row>
    <row r="72" spans="1:15" ht="12" customHeight="1" thickBot="1" x14ac:dyDescent="0.3">
      <c r="A72" s="765"/>
      <c r="B72" s="766"/>
      <c r="C72" s="56"/>
      <c r="D72" s="56"/>
      <c r="E72" s="56"/>
      <c r="F72" s="57"/>
      <c r="G72" s="57"/>
      <c r="H72" s="57"/>
      <c r="I72" s="57"/>
      <c r="J72" s="57"/>
      <c r="K72" s="57"/>
      <c r="L72" s="56"/>
      <c r="M72" s="56"/>
      <c r="N72" s="56"/>
    </row>
    <row r="73" spans="1:15" x14ac:dyDescent="0.25">
      <c r="A73" s="763">
        <v>9</v>
      </c>
      <c r="B73" s="764"/>
      <c r="C73" s="149">
        <v>43496</v>
      </c>
      <c r="D73" s="53"/>
      <c r="E73" s="53"/>
      <c r="F73" s="54"/>
      <c r="G73" s="54"/>
      <c r="H73" s="54"/>
      <c r="I73" s="54"/>
      <c r="J73" s="54"/>
      <c r="K73" s="54"/>
      <c r="L73" s="53"/>
      <c r="M73" s="53"/>
      <c r="N73" s="53"/>
    </row>
    <row r="74" spans="1:15" ht="13.5" thickBot="1" x14ac:dyDescent="0.3">
      <c r="A74" s="765"/>
      <c r="B74" s="766"/>
      <c r="C74" s="56"/>
      <c r="D74" s="56"/>
      <c r="E74" s="56"/>
      <c r="F74" s="56"/>
      <c r="G74" s="56"/>
      <c r="H74" s="56"/>
      <c r="I74" s="56"/>
      <c r="J74" s="57"/>
      <c r="K74" s="57"/>
      <c r="L74" s="56"/>
      <c r="M74" s="56"/>
      <c r="N74" s="56"/>
    </row>
    <row r="75" spans="1:15" ht="36" customHeight="1" x14ac:dyDescent="0.25">
      <c r="A75" s="62"/>
      <c r="B75" s="62"/>
      <c r="C75" s="62"/>
      <c r="D75" s="62"/>
      <c r="E75" s="62"/>
      <c r="F75" s="62"/>
      <c r="G75" s="62"/>
      <c r="H75" s="62"/>
      <c r="I75" s="62"/>
      <c r="J75" s="62"/>
      <c r="K75" s="62"/>
      <c r="L75" s="62"/>
      <c r="M75" s="62"/>
      <c r="N75" s="62"/>
    </row>
    <row r="76" spans="1:15" x14ac:dyDescent="0.25">
      <c r="A76" s="771" t="s">
        <v>312</v>
      </c>
      <c r="B76" s="772"/>
      <c r="C76" s="772"/>
      <c r="D76" s="772"/>
      <c r="E76" s="772"/>
      <c r="F76" s="772"/>
      <c r="G76" s="772"/>
      <c r="H76" s="772"/>
      <c r="I76" s="772"/>
      <c r="J76" s="772"/>
      <c r="K76" s="772"/>
      <c r="L76" s="772"/>
      <c r="M76" s="772"/>
      <c r="N76" s="773"/>
    </row>
    <row r="77" spans="1:15" ht="31.5" customHeight="1" x14ac:dyDescent="0.25">
      <c r="A77" s="63" t="s">
        <v>313</v>
      </c>
      <c r="B77" s="774" t="s">
        <v>314</v>
      </c>
      <c r="C77" s="775"/>
      <c r="D77" s="775"/>
      <c r="E77" s="775"/>
      <c r="F77" s="776"/>
      <c r="G77" s="777" t="s">
        <v>315</v>
      </c>
      <c r="H77" s="777"/>
      <c r="I77" s="777" t="s">
        <v>316</v>
      </c>
      <c r="J77" s="777"/>
      <c r="K77" s="777" t="s">
        <v>317</v>
      </c>
      <c r="L77" s="777"/>
      <c r="M77" s="778" t="s">
        <v>318</v>
      </c>
      <c r="N77" s="778"/>
    </row>
    <row r="78" spans="1:15" x14ac:dyDescent="0.25">
      <c r="A78" s="64"/>
      <c r="B78" s="786" t="s">
        <v>367</v>
      </c>
      <c r="C78" s="781"/>
      <c r="D78" s="781"/>
      <c r="E78" s="781"/>
      <c r="F78" s="782"/>
      <c r="G78" s="783"/>
      <c r="H78" s="784"/>
      <c r="I78" s="785"/>
      <c r="J78" s="785"/>
      <c r="K78" s="785"/>
      <c r="L78" s="785"/>
      <c r="M78" s="779"/>
      <c r="N78" s="779"/>
    </row>
    <row r="79" spans="1:15" x14ac:dyDescent="0.25">
      <c r="A79" s="64"/>
      <c r="B79" s="780"/>
      <c r="C79" s="781"/>
      <c r="D79" s="781"/>
      <c r="E79" s="781"/>
      <c r="F79" s="782"/>
      <c r="G79" s="783"/>
      <c r="H79" s="784"/>
      <c r="I79" s="785"/>
      <c r="J79" s="785"/>
      <c r="K79" s="785"/>
      <c r="L79" s="785"/>
      <c r="M79" s="779"/>
      <c r="N79" s="779"/>
    </row>
    <row r="80" spans="1:15" x14ac:dyDescent="0.25">
      <c r="A80" s="64"/>
      <c r="B80" s="780"/>
      <c r="C80" s="781"/>
      <c r="D80" s="781"/>
      <c r="E80" s="781"/>
      <c r="F80" s="782"/>
      <c r="G80" s="783"/>
      <c r="H80" s="784"/>
      <c r="I80" s="785"/>
      <c r="J80" s="785"/>
      <c r="K80" s="785"/>
      <c r="L80" s="785"/>
      <c r="M80" s="779"/>
      <c r="N80" s="779"/>
    </row>
    <row r="81" spans="1:16" x14ac:dyDescent="0.25">
      <c r="A81" s="64"/>
      <c r="B81" s="780"/>
      <c r="C81" s="781"/>
      <c r="D81" s="781"/>
      <c r="E81" s="781"/>
      <c r="F81" s="782"/>
      <c r="G81" s="783"/>
      <c r="H81" s="784"/>
      <c r="I81" s="785"/>
      <c r="J81" s="785"/>
      <c r="K81" s="785"/>
      <c r="L81" s="785"/>
      <c r="M81" s="779"/>
      <c r="N81" s="779"/>
    </row>
    <row r="82" spans="1:16" x14ac:dyDescent="0.25">
      <c r="A82" s="65">
        <f>COUNTA(B78:F81)</f>
        <v>1</v>
      </c>
      <c r="B82" s="787" t="s">
        <v>319</v>
      </c>
      <c r="C82" s="787"/>
      <c r="D82" s="787"/>
      <c r="E82" s="787"/>
      <c r="F82" s="787"/>
      <c r="G82" s="787"/>
      <c r="H82" s="787"/>
      <c r="I82" s="787"/>
      <c r="J82" s="787"/>
      <c r="K82" s="787"/>
      <c r="L82" s="788"/>
      <c r="M82" s="789"/>
      <c r="N82" s="789"/>
    </row>
    <row r="83" spans="1:16" x14ac:dyDescent="0.25">
      <c r="A83" s="62"/>
      <c r="B83" s="62"/>
      <c r="C83" s="62"/>
      <c r="D83" s="62"/>
      <c r="E83" s="62"/>
      <c r="F83" s="62"/>
      <c r="G83" s="62"/>
      <c r="H83" s="62"/>
      <c r="I83" s="62"/>
      <c r="J83" s="62"/>
      <c r="K83" s="62"/>
      <c r="L83" s="62"/>
      <c r="M83" s="62"/>
      <c r="N83" s="62"/>
    </row>
    <row r="84" spans="1:16" x14ac:dyDescent="0.25">
      <c r="A84" s="771" t="s">
        <v>320</v>
      </c>
      <c r="B84" s="772"/>
      <c r="C84" s="772"/>
      <c r="D84" s="772"/>
      <c r="E84" s="772"/>
      <c r="F84" s="772"/>
      <c r="G84" s="772"/>
      <c r="H84" s="772"/>
      <c r="I84" s="772"/>
      <c r="J84" s="772"/>
      <c r="K84" s="772"/>
      <c r="L84" s="772"/>
      <c r="M84" s="772"/>
      <c r="N84" s="773"/>
    </row>
    <row r="85" spans="1:16" x14ac:dyDescent="0.25">
      <c r="A85" s="790" t="s">
        <v>321</v>
      </c>
      <c r="B85" s="791"/>
      <c r="C85" s="791"/>
      <c r="D85" s="792"/>
      <c r="E85" s="790" t="s">
        <v>119</v>
      </c>
      <c r="F85" s="791"/>
      <c r="G85" s="791"/>
      <c r="H85" s="791"/>
      <c r="I85" s="791"/>
      <c r="J85" s="791"/>
      <c r="K85" s="791"/>
      <c r="L85" s="791"/>
      <c r="M85" s="793" t="s">
        <v>322</v>
      </c>
      <c r="N85" s="794"/>
    </row>
    <row r="86" spans="1:16" x14ac:dyDescent="0.25">
      <c r="A86" s="796"/>
      <c r="B86" s="797"/>
      <c r="C86" s="797"/>
      <c r="D86" s="798"/>
      <c r="E86" s="796"/>
      <c r="F86" s="797"/>
      <c r="G86" s="797"/>
      <c r="H86" s="797"/>
      <c r="I86" s="797"/>
      <c r="J86" s="797"/>
      <c r="K86" s="797"/>
      <c r="L86" s="797"/>
      <c r="M86" s="802"/>
      <c r="N86" s="803"/>
    </row>
    <row r="87" spans="1:16" x14ac:dyDescent="0.25">
      <c r="A87" s="799"/>
      <c r="B87" s="800"/>
      <c r="C87" s="800"/>
      <c r="D87" s="801"/>
      <c r="E87" s="799"/>
      <c r="F87" s="800"/>
      <c r="G87" s="800"/>
      <c r="H87" s="800"/>
      <c r="I87" s="800"/>
      <c r="J87" s="800"/>
      <c r="K87" s="800"/>
      <c r="L87" s="800"/>
      <c r="M87" s="804"/>
      <c r="N87" s="805"/>
      <c r="O87" s="66"/>
      <c r="P87" s="67"/>
    </row>
    <row r="88" spans="1:16" x14ac:dyDescent="0.25">
      <c r="A88" s="796"/>
      <c r="B88" s="797"/>
      <c r="C88" s="797"/>
      <c r="D88" s="798"/>
      <c r="E88" s="796"/>
      <c r="F88" s="797"/>
      <c r="G88" s="797"/>
      <c r="H88" s="797"/>
      <c r="I88" s="797"/>
      <c r="J88" s="797"/>
      <c r="K88" s="797"/>
      <c r="L88" s="797"/>
      <c r="M88" s="802"/>
      <c r="N88" s="803"/>
    </row>
    <row r="89" spans="1:16" x14ac:dyDescent="0.25">
      <c r="A89" s="799"/>
      <c r="B89" s="800"/>
      <c r="C89" s="800"/>
      <c r="D89" s="801"/>
      <c r="E89" s="799"/>
      <c r="F89" s="800"/>
      <c r="G89" s="800"/>
      <c r="H89" s="800"/>
      <c r="I89" s="800"/>
      <c r="J89" s="800"/>
      <c r="K89" s="800"/>
      <c r="L89" s="800"/>
      <c r="M89" s="804"/>
      <c r="N89" s="805"/>
    </row>
    <row r="90" spans="1:16" x14ac:dyDescent="0.25">
      <c r="A90" s="793" t="s">
        <v>323</v>
      </c>
      <c r="B90" s="795"/>
      <c r="C90" s="795"/>
      <c r="D90" s="795"/>
      <c r="E90" s="795"/>
      <c r="F90" s="795"/>
      <c r="G90" s="795"/>
      <c r="H90" s="795"/>
      <c r="I90" s="795"/>
      <c r="J90" s="795"/>
      <c r="K90" s="795"/>
      <c r="L90" s="794"/>
      <c r="M90" s="789"/>
      <c r="N90" s="789"/>
    </row>
    <row r="65408" spans="251:255" x14ac:dyDescent="0.25">
      <c r="IQ65408" s="44" t="s">
        <v>324</v>
      </c>
      <c r="IR65408" s="44" t="s">
        <v>325</v>
      </c>
      <c r="IS65408" s="44" t="s">
        <v>326</v>
      </c>
      <c r="IT65408" s="44" t="s">
        <v>327</v>
      </c>
      <c r="IU65408" s="44" t="s">
        <v>328</v>
      </c>
    </row>
    <row r="65409" spans="251:255" x14ac:dyDescent="0.25">
      <c r="IQ65409" s="44" t="e">
        <f>#REF!&amp;$C$9</f>
        <v>#REF!</v>
      </c>
      <c r="IR65409" s="44" t="e">
        <f>#REF!</f>
        <v>#REF!</v>
      </c>
      <c r="IS65409" s="44" t="e">
        <f>$B$24&amp;" - "&amp;$B$25&amp;" - "&amp;$B$28&amp;" - "&amp;$I$28&amp;" - "&amp;#REF!&amp;" - "&amp;#REF!&amp;" - "&amp;#REF!&amp;" - "&amp;#REF!</f>
        <v>#REF!</v>
      </c>
      <c r="IT65409" s="44" t="e">
        <f>$A$31&amp;": "&amp;$I$31&amp;" - "&amp;$A$33&amp;": "&amp;$I$32&amp;" - "&amp;$A$34&amp;": "&amp;$I$33&amp;" - "&amp;#REF!&amp;": "&amp;#REF!&amp;" - "&amp;#REF!&amp;": "&amp;#REF!&amp;" - "&amp;#REF!&amp;": "&amp;$I$34&amp;" - "&amp;#REF!&amp;": "&amp;#REF!&amp;" - "&amp;$A$36&amp;": "&amp;$I$36&amp;" - "&amp;$A$37&amp;": "&amp;$I$37&amp;" - "&amp;#REF!&amp;": "&amp;#REF!&amp;" - "&amp;#REF!&amp;": "&amp;#REF!&amp;" - "&amp;#REF!&amp;": "&amp;#REF!&amp;" - "&amp;$A$39&amp;": "&amp;$I$39</f>
        <v>#REF!</v>
      </c>
      <c r="IU65409" s="44" t="e">
        <f>#REF!</f>
        <v>#REF!</v>
      </c>
    </row>
  </sheetData>
  <mergeCells count="229">
    <mergeCell ref="A85:D85"/>
    <mergeCell ref="E85:L85"/>
    <mergeCell ref="M85:N85"/>
    <mergeCell ref="A90:L90"/>
    <mergeCell ref="M90:N90"/>
    <mergeCell ref="A88:D89"/>
    <mergeCell ref="E88:L89"/>
    <mergeCell ref="M88:N89"/>
    <mergeCell ref="A86:D87"/>
    <mergeCell ref="E86:L87"/>
    <mergeCell ref="M86:N87"/>
    <mergeCell ref="B80:F80"/>
    <mergeCell ref="G80:H80"/>
    <mergeCell ref="I80:J80"/>
    <mergeCell ref="K80:L80"/>
    <mergeCell ref="M80:N80"/>
    <mergeCell ref="M81:N81"/>
    <mergeCell ref="B82:L82"/>
    <mergeCell ref="M82:N82"/>
    <mergeCell ref="A84:N84"/>
    <mergeCell ref="B81:F81"/>
    <mergeCell ref="G81:H81"/>
    <mergeCell ref="I81:J81"/>
    <mergeCell ref="K81:L81"/>
    <mergeCell ref="M78:N78"/>
    <mergeCell ref="B79:F79"/>
    <mergeCell ref="G79:H79"/>
    <mergeCell ref="I79:J79"/>
    <mergeCell ref="K79:L79"/>
    <mergeCell ref="M79:N79"/>
    <mergeCell ref="B78:F78"/>
    <mergeCell ref="G78:H78"/>
    <mergeCell ref="I78:J78"/>
    <mergeCell ref="K78:L78"/>
    <mergeCell ref="A71:B72"/>
    <mergeCell ref="A73:B74"/>
    <mergeCell ref="A63:B64"/>
    <mergeCell ref="A65:B66"/>
    <mergeCell ref="A67:B68"/>
    <mergeCell ref="A69:B70"/>
    <mergeCell ref="A76:N76"/>
    <mergeCell ref="B77:F77"/>
    <mergeCell ref="G77:H77"/>
    <mergeCell ref="I77:J77"/>
    <mergeCell ref="K77:L77"/>
    <mergeCell ref="M77:N77"/>
    <mergeCell ref="A57:B58"/>
    <mergeCell ref="A59:B60"/>
    <mergeCell ref="A61:B62"/>
    <mergeCell ref="O53:P53"/>
    <mergeCell ref="Q53:R53"/>
    <mergeCell ref="A55:N55"/>
    <mergeCell ref="A56:B56"/>
    <mergeCell ref="A53:H53"/>
    <mergeCell ref="I53:J53"/>
    <mergeCell ref="K53:L53"/>
    <mergeCell ref="M53:N53"/>
    <mergeCell ref="O51:P51"/>
    <mergeCell ref="Q51:R51"/>
    <mergeCell ref="A52:H52"/>
    <mergeCell ref="I52:J52"/>
    <mergeCell ref="K52:L52"/>
    <mergeCell ref="M52:N52"/>
    <mergeCell ref="O52:P52"/>
    <mergeCell ref="Q52:R52"/>
    <mergeCell ref="A51:H51"/>
    <mergeCell ref="I51:J51"/>
    <mergeCell ref="K51:L51"/>
    <mergeCell ref="M51:N51"/>
    <mergeCell ref="O50:P50"/>
    <mergeCell ref="Q50:R50"/>
    <mergeCell ref="A49:H49"/>
    <mergeCell ref="I49:J49"/>
    <mergeCell ref="K49:L49"/>
    <mergeCell ref="M49:N49"/>
    <mergeCell ref="K47:L47"/>
    <mergeCell ref="M47:N47"/>
    <mergeCell ref="O49:P49"/>
    <mergeCell ref="Q49:R49"/>
    <mergeCell ref="A50:H50"/>
    <mergeCell ref="I50:J50"/>
    <mergeCell ref="K50:L50"/>
    <mergeCell ref="M50:N50"/>
    <mergeCell ref="A48:H48"/>
    <mergeCell ref="I48:J48"/>
    <mergeCell ref="K48:L48"/>
    <mergeCell ref="M48:N48"/>
    <mergeCell ref="O48:P48"/>
    <mergeCell ref="Q48:R48"/>
    <mergeCell ref="O45:P45"/>
    <mergeCell ref="Q45:R45"/>
    <mergeCell ref="A46:H46"/>
    <mergeCell ref="I46:J46"/>
    <mergeCell ref="K46:L46"/>
    <mergeCell ref="M46:N46"/>
    <mergeCell ref="O46:P46"/>
    <mergeCell ref="Q46:R46"/>
    <mergeCell ref="O47:P47"/>
    <mergeCell ref="Q47:R47"/>
    <mergeCell ref="A45:H45"/>
    <mergeCell ref="I45:J45"/>
    <mergeCell ref="K45:L45"/>
    <mergeCell ref="M45:N45"/>
    <mergeCell ref="A47:H47"/>
    <mergeCell ref="I47:J47"/>
    <mergeCell ref="A44:H44"/>
    <mergeCell ref="I44:J44"/>
    <mergeCell ref="K44:L44"/>
    <mergeCell ref="M44:N44"/>
    <mergeCell ref="K42:L42"/>
    <mergeCell ref="M42:N42"/>
    <mergeCell ref="O44:P44"/>
    <mergeCell ref="Q44:R44"/>
    <mergeCell ref="A43:H43"/>
    <mergeCell ref="I43:J43"/>
    <mergeCell ref="K43:L43"/>
    <mergeCell ref="M43:N43"/>
    <mergeCell ref="O43:P43"/>
    <mergeCell ref="Q43:R43"/>
    <mergeCell ref="A41:H41"/>
    <mergeCell ref="I41:J41"/>
    <mergeCell ref="K41:L41"/>
    <mergeCell ref="M41:N41"/>
    <mergeCell ref="O41:P41"/>
    <mergeCell ref="Q41:R41"/>
    <mergeCell ref="O42:P42"/>
    <mergeCell ref="Q42:R42"/>
    <mergeCell ref="A40:H40"/>
    <mergeCell ref="I40:J40"/>
    <mergeCell ref="K40:L40"/>
    <mergeCell ref="M40:N40"/>
    <mergeCell ref="A42:H42"/>
    <mergeCell ref="I42:J42"/>
    <mergeCell ref="O39:P39"/>
    <mergeCell ref="Q39:R39"/>
    <mergeCell ref="K38:L38"/>
    <mergeCell ref="M38:N38"/>
    <mergeCell ref="A39:H39"/>
    <mergeCell ref="I39:J39"/>
    <mergeCell ref="K39:L39"/>
    <mergeCell ref="M39:N39"/>
    <mergeCell ref="O40:P40"/>
    <mergeCell ref="Q40:R40"/>
    <mergeCell ref="O36:P36"/>
    <mergeCell ref="Q36:R36"/>
    <mergeCell ref="A37:H37"/>
    <mergeCell ref="I37:J37"/>
    <mergeCell ref="K37:L37"/>
    <mergeCell ref="M37:N37"/>
    <mergeCell ref="O37:P37"/>
    <mergeCell ref="Q37:R37"/>
    <mergeCell ref="O38:P38"/>
    <mergeCell ref="Q38:R38"/>
    <mergeCell ref="A36:H36"/>
    <mergeCell ref="I36:J36"/>
    <mergeCell ref="K36:L36"/>
    <mergeCell ref="M36:N36"/>
    <mergeCell ref="A38:H38"/>
    <mergeCell ref="I38:J38"/>
    <mergeCell ref="A35:H35"/>
    <mergeCell ref="I35:J35"/>
    <mergeCell ref="K35:L35"/>
    <mergeCell ref="M35:N35"/>
    <mergeCell ref="O35:P35"/>
    <mergeCell ref="Q35:R35"/>
    <mergeCell ref="Q34:R34"/>
    <mergeCell ref="O34:P34"/>
    <mergeCell ref="M34:N34"/>
    <mergeCell ref="K34:L34"/>
    <mergeCell ref="I34:J34"/>
    <mergeCell ref="A34:H34"/>
    <mergeCell ref="A29:R29"/>
    <mergeCell ref="B28:G28"/>
    <mergeCell ref="I28:N28"/>
    <mergeCell ref="A33:H33"/>
    <mergeCell ref="I33:J33"/>
    <mergeCell ref="K33:L33"/>
    <mergeCell ref="M33:N33"/>
    <mergeCell ref="O33:P33"/>
    <mergeCell ref="Q33:R33"/>
    <mergeCell ref="O31:P31"/>
    <mergeCell ref="Q31:R31"/>
    <mergeCell ref="A30:H30"/>
    <mergeCell ref="I30:J30"/>
    <mergeCell ref="K30:L30"/>
    <mergeCell ref="M30:N30"/>
    <mergeCell ref="A32:H32"/>
    <mergeCell ref="I32:J32"/>
    <mergeCell ref="K32:L32"/>
    <mergeCell ref="M32:N32"/>
    <mergeCell ref="O30:P30"/>
    <mergeCell ref="Q30:R30"/>
    <mergeCell ref="A31:H31"/>
    <mergeCell ref="I31:J31"/>
    <mergeCell ref="K31:L31"/>
    <mergeCell ref="M31:N31"/>
    <mergeCell ref="O32:P32"/>
    <mergeCell ref="Q32:R32"/>
    <mergeCell ref="A1:N1"/>
    <mergeCell ref="A3:D3"/>
    <mergeCell ref="E3:H3"/>
    <mergeCell ref="I3:N3"/>
    <mergeCell ref="A8:D8"/>
    <mergeCell ref="E8:H8"/>
    <mergeCell ref="I8:J8"/>
    <mergeCell ref="K8:L8"/>
    <mergeCell ref="A4:D5"/>
    <mergeCell ref="E4:H5"/>
    <mergeCell ref="I4:N5"/>
    <mergeCell ref="A6:D7"/>
    <mergeCell ref="E6:H7"/>
    <mergeCell ref="I6:N6"/>
    <mergeCell ref="M8:N8"/>
    <mergeCell ref="I7:J7"/>
    <mergeCell ref="K7:L7"/>
    <mergeCell ref="M7:N7"/>
    <mergeCell ref="A10:B22"/>
    <mergeCell ref="C10:N22"/>
    <mergeCell ref="A23:N23"/>
    <mergeCell ref="B24:G24"/>
    <mergeCell ref="I24:N24"/>
    <mergeCell ref="A9:B9"/>
    <mergeCell ref="C9:N9"/>
    <mergeCell ref="B27:G27"/>
    <mergeCell ref="I27:N27"/>
    <mergeCell ref="B25:G25"/>
    <mergeCell ref="I25:N25"/>
    <mergeCell ref="B26:G26"/>
    <mergeCell ref="I26:N26"/>
  </mergeCells>
  <phoneticPr fontId="26" type="noConversion"/>
  <conditionalFormatting sqref="C57:N57 C59:N59 C61:N61 C69:N69 C63:M63 C67:N67 C65:N65 C71:N71 C73:N73">
    <cfRule type="cellIs" dxfId="36" priority="1" stopIfTrue="1" operator="equal">
      <formula>"x"</formula>
    </cfRule>
  </conditionalFormatting>
  <conditionalFormatting sqref="C58:N58 C60:N60 C62:N62 C70:N70 C64:M64 C68:N68 N63:N64 C66:N66 C72:N72 C74:N74">
    <cfRule type="cellIs" dxfId="35"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7:N74" xr:uid="{00000000-0002-0000-0500-000000000000}"/>
  </dataValidations>
  <pageMargins left="0.75" right="0.75" top="1" bottom="1" header="0.5" footer="0.5"/>
  <pageSetup paperSize="9" scale="10" fitToHeight="0" orientation="portrait" r:id="rId1"/>
  <headerFooter alignWithMargins="0">
    <oddHeader>&amp;CCOMUNE DI ARIGNANO</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U65393"/>
  <sheetViews>
    <sheetView view="pageLayout" topLeftCell="A11" zoomScaleNormal="130" workbookViewId="0">
      <selection activeCell="I27" sqref="I27:N27"/>
    </sheetView>
  </sheetViews>
  <sheetFormatPr defaultRowHeight="12.75" x14ac:dyDescent="0.25"/>
  <cols>
    <col min="1" max="1" width="9.42578125" style="43" customWidth="1"/>
    <col min="2" max="2" width="11.28515625" style="43" customWidth="1"/>
    <col min="3" max="3" width="6.28515625" style="43" customWidth="1"/>
    <col min="4" max="6" width="6.5703125" style="43" customWidth="1"/>
    <col min="7" max="7" width="9.140625" style="43" customWidth="1"/>
    <col min="8" max="8" width="5.42578125" style="43" customWidth="1"/>
    <col min="9" max="9" width="6.5703125" style="43" customWidth="1"/>
    <col min="10" max="10" width="6.85546875" style="43" customWidth="1"/>
    <col min="11" max="11" width="6.5703125" style="43" customWidth="1"/>
    <col min="12" max="12" width="7" style="43" customWidth="1"/>
    <col min="13" max="13" width="6.5703125" style="43" customWidth="1"/>
    <col min="14" max="14" width="5.5703125" style="43" customWidth="1"/>
    <col min="15" max="15" width="7.5703125" style="43" customWidth="1"/>
    <col min="16" max="16" width="3.5703125" style="43" customWidth="1"/>
    <col min="17" max="17" width="6.7109375" style="43" customWidth="1"/>
    <col min="18" max="18" width="5.28515625" style="43" customWidth="1"/>
    <col min="19" max="244" width="9.140625" style="43"/>
    <col min="245" max="245" width="14.140625" style="43" bestFit="1" customWidth="1"/>
    <col min="246" max="16384" width="9.140625" style="43"/>
  </cols>
  <sheetData>
    <row r="1" spans="1:23" ht="18" customHeight="1" thickBot="1" x14ac:dyDescent="0.3">
      <c r="A1" s="667" t="s">
        <v>389</v>
      </c>
      <c r="B1" s="667"/>
      <c r="C1" s="667"/>
      <c r="D1" s="667"/>
      <c r="E1" s="667"/>
      <c r="F1" s="667"/>
      <c r="G1" s="667"/>
      <c r="H1" s="667"/>
      <c r="I1" s="667"/>
      <c r="J1" s="667"/>
      <c r="K1" s="667"/>
      <c r="L1" s="667"/>
      <c r="M1" s="667"/>
      <c r="N1" s="667"/>
    </row>
    <row r="2" spans="1:23" ht="26.25" customHeight="1" x14ac:dyDescent="0.25">
      <c r="A2" s="44"/>
      <c r="B2" s="44"/>
      <c r="C2" s="44"/>
      <c r="D2" s="44"/>
      <c r="E2" s="44"/>
      <c r="F2" s="44"/>
      <c r="G2" s="44"/>
      <c r="H2" s="44"/>
      <c r="I2" s="44"/>
      <c r="J2" s="44"/>
      <c r="K2" s="44"/>
      <c r="L2" s="44"/>
      <c r="M2" s="44"/>
      <c r="N2" s="44"/>
      <c r="O2" s="45"/>
      <c r="P2" s="45"/>
      <c r="Q2" s="45"/>
      <c r="R2" s="45"/>
      <c r="S2" s="45"/>
      <c r="T2" s="45"/>
      <c r="U2" s="45"/>
      <c r="V2" s="45"/>
      <c r="W2" s="45"/>
    </row>
    <row r="3" spans="1:23" s="45" customFormat="1" ht="37.5" customHeight="1" x14ac:dyDescent="0.25">
      <c r="A3" s="668" t="s">
        <v>369</v>
      </c>
      <c r="B3" s="669"/>
      <c r="C3" s="669"/>
      <c r="D3" s="670"/>
      <c r="E3" s="671"/>
      <c r="F3" s="672"/>
      <c r="G3" s="672"/>
      <c r="H3" s="673"/>
      <c r="I3" s="674" t="s">
        <v>371</v>
      </c>
      <c r="J3" s="674"/>
      <c r="K3" s="674"/>
      <c r="L3" s="674"/>
      <c r="M3" s="674"/>
      <c r="N3" s="674"/>
    </row>
    <row r="4" spans="1:23" s="45" customFormat="1" ht="12.75" customHeight="1" x14ac:dyDescent="0.25">
      <c r="A4" s="683" t="s">
        <v>370</v>
      </c>
      <c r="B4" s="684"/>
      <c r="C4" s="684"/>
      <c r="D4" s="685"/>
      <c r="E4" s="689"/>
      <c r="F4" s="690"/>
      <c r="G4" s="690"/>
      <c r="H4" s="690"/>
      <c r="I4" s="691" t="s">
        <v>372</v>
      </c>
      <c r="J4" s="692"/>
      <c r="K4" s="692"/>
      <c r="L4" s="693"/>
      <c r="M4" s="693"/>
      <c r="N4" s="694"/>
    </row>
    <row r="5" spans="1:23" s="45" customFormat="1" ht="21.75" customHeight="1" x14ac:dyDescent="0.25">
      <c r="A5" s="686"/>
      <c r="B5" s="687"/>
      <c r="C5" s="687"/>
      <c r="D5" s="688"/>
      <c r="E5" s="690"/>
      <c r="F5" s="690"/>
      <c r="G5" s="690"/>
      <c r="H5" s="690"/>
      <c r="I5" s="695"/>
      <c r="J5" s="696"/>
      <c r="K5" s="696"/>
      <c r="L5" s="696"/>
      <c r="M5" s="696"/>
      <c r="N5" s="697"/>
    </row>
    <row r="6" spans="1:23" s="45" customFormat="1" ht="21.75" customHeight="1" x14ac:dyDescent="0.25">
      <c r="A6" s="698" t="s">
        <v>285</v>
      </c>
      <c r="B6" s="699"/>
      <c r="C6" s="699"/>
      <c r="D6" s="700"/>
      <c r="E6" s="704"/>
      <c r="F6" s="704"/>
      <c r="G6" s="704"/>
      <c r="H6" s="705"/>
      <c r="I6" s="708" t="s">
        <v>286</v>
      </c>
      <c r="J6" s="708"/>
      <c r="K6" s="708"/>
      <c r="L6" s="708"/>
      <c r="M6" s="708"/>
      <c r="N6" s="708"/>
    </row>
    <row r="7" spans="1:23" s="45" customFormat="1" ht="27" customHeight="1" x14ac:dyDescent="0.25">
      <c r="A7" s="701"/>
      <c r="B7" s="702"/>
      <c r="C7" s="702"/>
      <c r="D7" s="703"/>
      <c r="E7" s="706"/>
      <c r="F7" s="706"/>
      <c r="G7" s="706"/>
      <c r="H7" s="707"/>
      <c r="I7" s="709">
        <v>2019</v>
      </c>
      <c r="J7" s="710"/>
      <c r="K7" s="711">
        <v>2020</v>
      </c>
      <c r="L7" s="711"/>
      <c r="M7" s="711">
        <v>2021</v>
      </c>
      <c r="N7" s="711"/>
    </row>
    <row r="8" spans="1:23" s="45" customFormat="1" ht="31.5" customHeight="1" x14ac:dyDescent="0.25">
      <c r="A8" s="675" t="s">
        <v>287</v>
      </c>
      <c r="B8" s="676"/>
      <c r="C8" s="676"/>
      <c r="D8" s="677"/>
      <c r="E8" s="678"/>
      <c r="F8" s="678"/>
      <c r="G8" s="678"/>
      <c r="H8" s="679"/>
      <c r="I8" s="680" t="s">
        <v>288</v>
      </c>
      <c r="J8" s="681"/>
      <c r="K8" s="680" t="s">
        <v>288</v>
      </c>
      <c r="L8" s="681"/>
      <c r="M8" s="680" t="s">
        <v>288</v>
      </c>
      <c r="N8" s="681"/>
    </row>
    <row r="9" spans="1:23" ht="45.75" customHeight="1" x14ac:dyDescent="0.25">
      <c r="A9" s="660" t="s">
        <v>289</v>
      </c>
      <c r="B9" s="661"/>
      <c r="C9" s="814" t="s">
        <v>415</v>
      </c>
      <c r="D9" s="815"/>
      <c r="E9" s="815"/>
      <c r="F9" s="815"/>
      <c r="G9" s="815"/>
      <c r="H9" s="815"/>
      <c r="I9" s="815"/>
      <c r="J9" s="815"/>
      <c r="K9" s="815"/>
      <c r="L9" s="815"/>
      <c r="M9" s="815"/>
      <c r="N9" s="816"/>
      <c r="R9" s="46"/>
    </row>
    <row r="10" spans="1:23" ht="38.25" hidden="1" customHeight="1" x14ac:dyDescent="0.25">
      <c r="A10" s="660"/>
      <c r="B10" s="661"/>
      <c r="C10" s="662"/>
      <c r="D10" s="817"/>
      <c r="E10" s="817"/>
      <c r="F10" s="817"/>
      <c r="G10" s="817"/>
      <c r="H10" s="817"/>
      <c r="I10" s="817"/>
      <c r="J10" s="817"/>
      <c r="K10" s="817"/>
      <c r="L10" s="817"/>
      <c r="M10" s="817"/>
      <c r="N10" s="818"/>
      <c r="R10" s="46"/>
    </row>
    <row r="11" spans="1:23" ht="19.5" customHeight="1" x14ac:dyDescent="0.25">
      <c r="A11" s="712" t="s">
        <v>290</v>
      </c>
      <c r="B11" s="713"/>
      <c r="C11" s="813" t="s">
        <v>432</v>
      </c>
      <c r="D11" s="719"/>
      <c r="E11" s="719"/>
      <c r="F11" s="719"/>
      <c r="G11" s="719"/>
      <c r="H11" s="719"/>
      <c r="I11" s="719"/>
      <c r="J11" s="719"/>
      <c r="K11" s="719"/>
      <c r="L11" s="719"/>
      <c r="M11" s="719"/>
      <c r="N11" s="720"/>
    </row>
    <row r="12" spans="1:23" ht="19.5" customHeight="1" x14ac:dyDescent="0.25">
      <c r="A12" s="714"/>
      <c r="B12" s="715"/>
      <c r="C12" s="721"/>
      <c r="D12" s="722"/>
      <c r="E12" s="722"/>
      <c r="F12" s="722"/>
      <c r="G12" s="722"/>
      <c r="H12" s="722"/>
      <c r="I12" s="722"/>
      <c r="J12" s="722"/>
      <c r="K12" s="722"/>
      <c r="L12" s="722"/>
      <c r="M12" s="722"/>
      <c r="N12" s="723"/>
    </row>
    <row r="13" spans="1:23" ht="22.5" customHeight="1" x14ac:dyDescent="0.25">
      <c r="A13" s="714"/>
      <c r="B13" s="715"/>
      <c r="C13" s="721"/>
      <c r="D13" s="722"/>
      <c r="E13" s="722"/>
      <c r="F13" s="722"/>
      <c r="G13" s="722"/>
      <c r="H13" s="722"/>
      <c r="I13" s="722"/>
      <c r="J13" s="722"/>
      <c r="K13" s="722"/>
      <c r="L13" s="722"/>
      <c r="M13" s="722"/>
      <c r="N13" s="723"/>
    </row>
    <row r="14" spans="1:23" ht="21" customHeight="1" x14ac:dyDescent="0.25">
      <c r="A14" s="714"/>
      <c r="B14" s="715"/>
      <c r="C14" s="721"/>
      <c r="D14" s="722"/>
      <c r="E14" s="722"/>
      <c r="F14" s="722"/>
      <c r="G14" s="722"/>
      <c r="H14" s="722"/>
      <c r="I14" s="722"/>
      <c r="J14" s="722"/>
      <c r="K14" s="722"/>
      <c r="L14" s="722"/>
      <c r="M14" s="722"/>
      <c r="N14" s="723"/>
    </row>
    <row r="15" spans="1:23" ht="18.75" hidden="1" customHeight="1" x14ac:dyDescent="0.25">
      <c r="A15" s="714"/>
      <c r="B15" s="715"/>
      <c r="C15" s="721"/>
      <c r="D15" s="722"/>
      <c r="E15" s="722"/>
      <c r="F15" s="722"/>
      <c r="G15" s="722"/>
      <c r="H15" s="722"/>
      <c r="I15" s="722"/>
      <c r="J15" s="722"/>
      <c r="K15" s="722"/>
      <c r="L15" s="722"/>
      <c r="M15" s="722"/>
      <c r="N15" s="723"/>
    </row>
    <row r="16" spans="1:23" ht="16.5" hidden="1" customHeight="1" x14ac:dyDescent="0.25">
      <c r="A16" s="714"/>
      <c r="B16" s="715"/>
      <c r="C16" s="721"/>
      <c r="D16" s="722"/>
      <c r="E16" s="722"/>
      <c r="F16" s="722"/>
      <c r="G16" s="722"/>
      <c r="H16" s="722"/>
      <c r="I16" s="722"/>
      <c r="J16" s="722"/>
      <c r="K16" s="722"/>
      <c r="L16" s="722"/>
      <c r="M16" s="722"/>
      <c r="N16" s="723"/>
    </row>
    <row r="17" spans="1:166" ht="23.25" hidden="1" customHeight="1" x14ac:dyDescent="0.25">
      <c r="A17" s="714"/>
      <c r="B17" s="715"/>
      <c r="C17" s="721"/>
      <c r="D17" s="722"/>
      <c r="E17" s="722"/>
      <c r="F17" s="722"/>
      <c r="G17" s="722"/>
      <c r="H17" s="722"/>
      <c r="I17" s="722"/>
      <c r="J17" s="722"/>
      <c r="K17" s="722"/>
      <c r="L17" s="722"/>
      <c r="M17" s="722"/>
      <c r="N17" s="723"/>
    </row>
    <row r="18" spans="1:166" ht="20.25" hidden="1" customHeight="1" x14ac:dyDescent="0.25">
      <c r="A18" s="714"/>
      <c r="B18" s="715"/>
      <c r="C18" s="721"/>
      <c r="D18" s="722"/>
      <c r="E18" s="722"/>
      <c r="F18" s="722"/>
      <c r="G18" s="722"/>
      <c r="H18" s="722"/>
      <c r="I18" s="722"/>
      <c r="J18" s="722"/>
      <c r="K18" s="722"/>
      <c r="L18" s="722"/>
      <c r="M18" s="722"/>
      <c r="N18" s="723"/>
    </row>
    <row r="19" spans="1:166" ht="13.5" hidden="1" customHeight="1" x14ac:dyDescent="0.25">
      <c r="A19" s="714"/>
      <c r="B19" s="715"/>
      <c r="C19" s="721"/>
      <c r="D19" s="722"/>
      <c r="E19" s="722"/>
      <c r="F19" s="722"/>
      <c r="G19" s="722"/>
      <c r="H19" s="722"/>
      <c r="I19" s="722"/>
      <c r="J19" s="722"/>
      <c r="K19" s="722"/>
      <c r="L19" s="722"/>
      <c r="M19" s="722"/>
      <c r="N19" s="723"/>
    </row>
    <row r="20" spans="1:166" ht="13.5" hidden="1" customHeight="1" x14ac:dyDescent="0.25">
      <c r="A20" s="714"/>
      <c r="B20" s="715"/>
      <c r="C20" s="721"/>
      <c r="D20" s="722"/>
      <c r="E20" s="722"/>
      <c r="F20" s="722"/>
      <c r="G20" s="722"/>
      <c r="H20" s="722"/>
      <c r="I20" s="722"/>
      <c r="J20" s="722"/>
      <c r="K20" s="722"/>
      <c r="L20" s="722"/>
      <c r="M20" s="722"/>
      <c r="N20" s="723"/>
    </row>
    <row r="21" spans="1:166" ht="13.5" hidden="1" customHeight="1" x14ac:dyDescent="0.25">
      <c r="A21" s="714"/>
      <c r="B21" s="715"/>
      <c r="C21" s="721"/>
      <c r="D21" s="722"/>
      <c r="E21" s="722"/>
      <c r="F21" s="722"/>
      <c r="G21" s="722"/>
      <c r="H21" s="722"/>
      <c r="I21" s="722"/>
      <c r="J21" s="722"/>
      <c r="K21" s="722"/>
      <c r="L21" s="722"/>
      <c r="M21" s="722"/>
      <c r="N21" s="723"/>
    </row>
    <row r="22" spans="1:166" ht="13.5" hidden="1" customHeight="1" x14ac:dyDescent="0.25">
      <c r="A22" s="714"/>
      <c r="B22" s="715"/>
      <c r="C22" s="721"/>
      <c r="D22" s="722"/>
      <c r="E22" s="722"/>
      <c r="F22" s="722"/>
      <c r="G22" s="722"/>
      <c r="H22" s="722"/>
      <c r="I22" s="722"/>
      <c r="J22" s="722"/>
      <c r="K22" s="722"/>
      <c r="L22" s="722"/>
      <c r="M22" s="722"/>
      <c r="N22" s="723"/>
    </row>
    <row r="23" spans="1:166" ht="13.5" hidden="1" customHeight="1" x14ac:dyDescent="0.25">
      <c r="A23" s="716"/>
      <c r="B23" s="717"/>
      <c r="C23" s="724"/>
      <c r="D23" s="725"/>
      <c r="E23" s="725"/>
      <c r="F23" s="725"/>
      <c r="G23" s="725"/>
      <c r="H23" s="725"/>
      <c r="I23" s="725"/>
      <c r="J23" s="725"/>
      <c r="K23" s="725"/>
      <c r="L23" s="725"/>
      <c r="M23" s="725"/>
      <c r="N23" s="726"/>
    </row>
    <row r="24" spans="1:166" ht="18.75" customHeight="1" x14ac:dyDescent="0.25">
      <c r="A24" s="727" t="s">
        <v>0</v>
      </c>
      <c r="B24" s="728"/>
      <c r="C24" s="728"/>
      <c r="D24" s="728"/>
      <c r="E24" s="728"/>
      <c r="F24" s="728"/>
      <c r="G24" s="728"/>
      <c r="H24" s="728"/>
      <c r="I24" s="728"/>
      <c r="J24" s="728"/>
      <c r="K24" s="728"/>
      <c r="L24" s="728"/>
      <c r="M24" s="728"/>
      <c r="N24" s="729"/>
      <c r="R24" s="47"/>
      <c r="S24" s="47"/>
      <c r="T24" s="47"/>
      <c r="U24" s="47"/>
      <c r="V24" s="47"/>
      <c r="W24" s="47"/>
      <c r="X24" s="47"/>
      <c r="Y24" s="47"/>
      <c r="Z24" s="47"/>
      <c r="AA24" s="47"/>
      <c r="AB24" s="47"/>
      <c r="AC24" s="47"/>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row>
    <row r="25" spans="1:166" ht="22.5" customHeight="1" x14ac:dyDescent="0.25">
      <c r="A25" s="49">
        <v>1</v>
      </c>
      <c r="B25" s="654" t="s">
        <v>416</v>
      </c>
      <c r="C25" s="655"/>
      <c r="D25" s="655"/>
      <c r="E25" s="655"/>
      <c r="F25" s="655"/>
      <c r="G25" s="656"/>
      <c r="H25" s="49">
        <v>6</v>
      </c>
      <c r="I25" s="657" t="s">
        <v>433</v>
      </c>
      <c r="J25" s="658"/>
      <c r="K25" s="658"/>
      <c r="L25" s="658"/>
      <c r="M25" s="658"/>
      <c r="N25" s="659"/>
      <c r="R25" s="47"/>
      <c r="S25" s="47"/>
      <c r="T25" s="47"/>
      <c r="U25" s="47"/>
      <c r="V25" s="47"/>
      <c r="W25" s="47"/>
      <c r="X25" s="47"/>
      <c r="Y25" s="47"/>
      <c r="Z25" s="47"/>
      <c r="AA25" s="47"/>
      <c r="AB25" s="47"/>
      <c r="AC25" s="47"/>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row>
    <row r="26" spans="1:166" ht="12.75" customHeight="1" x14ac:dyDescent="0.25">
      <c r="A26" s="49">
        <v>2</v>
      </c>
      <c r="B26" s="654" t="s">
        <v>417</v>
      </c>
      <c r="C26" s="655"/>
      <c r="D26" s="655"/>
      <c r="E26" s="655"/>
      <c r="F26" s="655"/>
      <c r="G26" s="656"/>
      <c r="H26" s="49">
        <v>7</v>
      </c>
      <c r="I26" s="654" t="s">
        <v>421</v>
      </c>
      <c r="J26" s="655"/>
      <c r="K26" s="655"/>
      <c r="L26" s="655"/>
      <c r="M26" s="655"/>
      <c r="N26" s="656"/>
      <c r="R26" s="47"/>
      <c r="S26" s="47"/>
      <c r="T26" s="47"/>
      <c r="U26" s="47"/>
      <c r="V26" s="47"/>
      <c r="W26" s="47"/>
      <c r="X26" s="47"/>
      <c r="Y26" s="47"/>
      <c r="Z26" s="47"/>
      <c r="AA26" s="47"/>
      <c r="AB26" s="47"/>
      <c r="AC26" s="47"/>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row>
    <row r="27" spans="1:166" ht="18.75" customHeight="1" x14ac:dyDescent="0.25">
      <c r="A27" s="49">
        <v>3</v>
      </c>
      <c r="B27" s="654" t="s">
        <v>418</v>
      </c>
      <c r="C27" s="655"/>
      <c r="D27" s="655"/>
      <c r="E27" s="655"/>
      <c r="F27" s="655"/>
      <c r="G27" s="656"/>
      <c r="H27" s="49">
        <v>8</v>
      </c>
      <c r="I27" s="654" t="s">
        <v>422</v>
      </c>
      <c r="J27" s="655"/>
      <c r="K27" s="655"/>
      <c r="L27" s="655"/>
      <c r="M27" s="655"/>
      <c r="N27" s="656"/>
      <c r="R27" s="47"/>
      <c r="S27" s="47"/>
      <c r="T27" s="47"/>
      <c r="U27" s="47"/>
      <c r="V27" s="47"/>
      <c r="W27" s="47"/>
      <c r="X27" s="47"/>
      <c r="Y27" s="47"/>
      <c r="Z27" s="47"/>
      <c r="AA27" s="47"/>
      <c r="AB27" s="47"/>
      <c r="AC27" s="47"/>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row>
    <row r="28" spans="1:166" ht="12.75" customHeight="1" x14ac:dyDescent="0.25">
      <c r="A28" s="49">
        <v>4</v>
      </c>
      <c r="B28" s="654" t="s">
        <v>419</v>
      </c>
      <c r="C28" s="655"/>
      <c r="D28" s="655"/>
      <c r="E28" s="655"/>
      <c r="F28" s="655"/>
      <c r="G28" s="656"/>
      <c r="H28" s="49">
        <v>9</v>
      </c>
      <c r="I28" s="654"/>
      <c r="J28" s="655"/>
      <c r="K28" s="655"/>
      <c r="L28" s="655"/>
      <c r="M28" s="655"/>
      <c r="N28" s="656"/>
    </row>
    <row r="29" spans="1:166" ht="20.25" customHeight="1" x14ac:dyDescent="0.25">
      <c r="A29" s="49">
        <v>5</v>
      </c>
      <c r="B29" s="654" t="s">
        <v>420</v>
      </c>
      <c r="C29" s="655"/>
      <c r="D29" s="655"/>
      <c r="E29" s="655"/>
      <c r="F29" s="655"/>
      <c r="G29" s="656"/>
      <c r="H29" s="49">
        <v>10</v>
      </c>
      <c r="I29" s="734"/>
      <c r="J29" s="734"/>
      <c r="K29" s="734"/>
      <c r="L29" s="734"/>
      <c r="M29" s="734"/>
      <c r="N29" s="734"/>
    </row>
    <row r="30" spans="1:166" x14ac:dyDescent="0.25">
      <c r="A30" s="810" t="s">
        <v>292</v>
      </c>
      <c r="B30" s="811"/>
      <c r="C30" s="811"/>
      <c r="D30" s="811"/>
      <c r="E30" s="811"/>
      <c r="F30" s="811"/>
      <c r="G30" s="811"/>
      <c r="H30" s="811"/>
      <c r="I30" s="811"/>
      <c r="J30" s="811"/>
      <c r="K30" s="811"/>
      <c r="L30" s="811"/>
      <c r="M30" s="811"/>
      <c r="N30" s="812"/>
      <c r="O30" s="50"/>
      <c r="P30" s="50"/>
      <c r="Q30" s="50"/>
      <c r="R30" s="51"/>
    </row>
    <row r="31" spans="1:166" ht="35.25" customHeight="1" x14ac:dyDescent="0.25">
      <c r="A31" s="740" t="s">
        <v>293</v>
      </c>
      <c r="B31" s="741"/>
      <c r="C31" s="741"/>
      <c r="D31" s="741"/>
      <c r="E31" s="741"/>
      <c r="F31" s="741"/>
      <c r="G31" s="741"/>
      <c r="H31" s="742"/>
      <c r="I31" s="727" t="s">
        <v>412</v>
      </c>
      <c r="J31" s="729"/>
      <c r="K31" s="806" t="s">
        <v>413</v>
      </c>
      <c r="L31" s="807"/>
      <c r="M31" s="727" t="s">
        <v>294</v>
      </c>
      <c r="N31" s="729"/>
      <c r="O31" s="727">
        <v>2020</v>
      </c>
      <c r="P31" s="729"/>
      <c r="Q31" s="727">
        <v>2021</v>
      </c>
      <c r="R31" s="729"/>
    </row>
    <row r="32" spans="1:166" x14ac:dyDescent="0.25">
      <c r="A32" s="735" t="s">
        <v>424</v>
      </c>
      <c r="B32" s="736"/>
      <c r="C32" s="736"/>
      <c r="D32" s="736"/>
      <c r="E32" s="736"/>
      <c r="F32" s="736"/>
      <c r="G32" s="736"/>
      <c r="H32" s="737"/>
      <c r="I32" s="666" t="s">
        <v>425</v>
      </c>
      <c r="J32" s="666"/>
      <c r="K32" s="666"/>
      <c r="L32" s="666"/>
      <c r="M32" s="665"/>
      <c r="N32" s="665"/>
      <c r="O32" s="666"/>
      <c r="P32" s="666"/>
      <c r="Q32" s="665"/>
      <c r="R32" s="665"/>
    </row>
    <row r="33" spans="1:18" x14ac:dyDescent="0.25">
      <c r="A33" s="735" t="s">
        <v>426</v>
      </c>
      <c r="B33" s="736"/>
      <c r="C33" s="736"/>
      <c r="D33" s="736"/>
      <c r="E33" s="736"/>
      <c r="F33" s="736"/>
      <c r="G33" s="736"/>
      <c r="H33" s="737"/>
      <c r="I33" s="666" t="s">
        <v>425</v>
      </c>
      <c r="J33" s="666"/>
      <c r="K33" s="808"/>
      <c r="L33" s="808"/>
      <c r="M33" s="809"/>
      <c r="N33" s="809"/>
      <c r="O33" s="666"/>
      <c r="P33" s="666"/>
      <c r="Q33" s="666"/>
      <c r="R33" s="666"/>
    </row>
    <row r="34" spans="1:18" s="138" customFormat="1" x14ac:dyDescent="0.25">
      <c r="A34" s="735"/>
      <c r="B34" s="736"/>
      <c r="C34" s="736"/>
      <c r="D34" s="736"/>
      <c r="E34" s="736"/>
      <c r="F34" s="736"/>
      <c r="G34" s="736"/>
      <c r="H34" s="737"/>
      <c r="I34" s="666"/>
      <c r="J34" s="666"/>
      <c r="K34" s="808"/>
      <c r="L34" s="808"/>
      <c r="M34" s="809"/>
      <c r="N34" s="809"/>
      <c r="O34" s="666"/>
      <c r="P34" s="666"/>
      <c r="Q34" s="666"/>
      <c r="R34" s="666"/>
    </row>
    <row r="35" spans="1:18" ht="23.25" customHeight="1" x14ac:dyDescent="0.25">
      <c r="A35" s="740" t="s">
        <v>295</v>
      </c>
      <c r="B35" s="741"/>
      <c r="C35" s="741"/>
      <c r="D35" s="741"/>
      <c r="E35" s="741"/>
      <c r="F35" s="741"/>
      <c r="G35" s="741"/>
      <c r="H35" s="742"/>
      <c r="I35" s="727" t="s">
        <v>412</v>
      </c>
      <c r="J35" s="729"/>
      <c r="K35" s="806" t="s">
        <v>413</v>
      </c>
      <c r="L35" s="807"/>
      <c r="M35" s="727" t="s">
        <v>294</v>
      </c>
      <c r="N35" s="729"/>
      <c r="O35" s="727">
        <v>2020</v>
      </c>
      <c r="P35" s="729"/>
      <c r="Q35" s="727">
        <v>2021</v>
      </c>
      <c r="R35" s="729"/>
    </row>
    <row r="36" spans="1:18" x14ac:dyDescent="0.25">
      <c r="A36" s="735" t="s">
        <v>423</v>
      </c>
      <c r="B36" s="736"/>
      <c r="C36" s="736"/>
      <c r="D36" s="736"/>
      <c r="E36" s="736"/>
      <c r="F36" s="736"/>
      <c r="G36" s="736"/>
      <c r="H36" s="737"/>
      <c r="I36" s="738">
        <v>1</v>
      </c>
      <c r="J36" s="666"/>
      <c r="K36" s="754"/>
      <c r="L36" s="666"/>
      <c r="M36" s="665"/>
      <c r="N36" s="665"/>
      <c r="O36" s="754"/>
      <c r="P36" s="666"/>
      <c r="Q36" s="754"/>
      <c r="R36" s="666"/>
    </row>
    <row r="37" spans="1:18" x14ac:dyDescent="0.25">
      <c r="A37" s="735"/>
      <c r="B37" s="736"/>
      <c r="C37" s="736"/>
      <c r="D37" s="736"/>
      <c r="E37" s="736"/>
      <c r="F37" s="736"/>
      <c r="G37" s="736"/>
      <c r="H37" s="737"/>
      <c r="I37" s="754"/>
      <c r="J37" s="666"/>
      <c r="K37" s="754"/>
      <c r="L37" s="666"/>
      <c r="M37" s="665"/>
      <c r="N37" s="665"/>
      <c r="O37" s="754"/>
      <c r="P37" s="666"/>
      <c r="Q37" s="754"/>
      <c r="R37" s="666"/>
    </row>
    <row r="38" spans="1:18" ht="24" customHeight="1" x14ac:dyDescent="0.25">
      <c r="A38" s="740" t="s">
        <v>296</v>
      </c>
      <c r="B38" s="741"/>
      <c r="C38" s="741"/>
      <c r="D38" s="741"/>
      <c r="E38" s="741"/>
      <c r="F38" s="741"/>
      <c r="G38" s="741"/>
      <c r="H38" s="742"/>
      <c r="I38" s="727" t="s">
        <v>412</v>
      </c>
      <c r="J38" s="729"/>
      <c r="K38" s="806" t="s">
        <v>413</v>
      </c>
      <c r="L38" s="807"/>
      <c r="M38" s="727" t="s">
        <v>294</v>
      </c>
      <c r="N38" s="729"/>
      <c r="O38" s="727">
        <v>2020</v>
      </c>
      <c r="P38" s="729"/>
      <c r="Q38" s="727">
        <v>2021</v>
      </c>
      <c r="R38" s="729"/>
    </row>
    <row r="39" spans="1:18" x14ac:dyDescent="0.25">
      <c r="A39" s="735"/>
      <c r="B39" s="736"/>
      <c r="C39" s="736"/>
      <c r="D39" s="736"/>
      <c r="E39" s="736"/>
      <c r="F39" s="736"/>
      <c r="G39" s="736"/>
      <c r="H39" s="737"/>
      <c r="I39" s="758"/>
      <c r="J39" s="758"/>
      <c r="K39" s="666"/>
      <c r="L39" s="666"/>
      <c r="M39" s="665"/>
      <c r="N39" s="665"/>
      <c r="O39" s="758"/>
      <c r="P39" s="758"/>
      <c r="Q39" s="758"/>
      <c r="R39" s="758"/>
    </row>
    <row r="40" spans="1:18" x14ac:dyDescent="0.25">
      <c r="A40" s="735"/>
      <c r="B40" s="736"/>
      <c r="C40" s="736"/>
      <c r="D40" s="736"/>
      <c r="E40" s="736"/>
      <c r="F40" s="736"/>
      <c r="G40" s="736"/>
      <c r="H40" s="737"/>
      <c r="I40" s="666"/>
      <c r="J40" s="666"/>
      <c r="K40" s="666"/>
      <c r="L40" s="666"/>
      <c r="M40" s="665"/>
      <c r="N40" s="665"/>
      <c r="O40" s="666"/>
      <c r="P40" s="666"/>
      <c r="Q40" s="665"/>
      <c r="R40" s="665"/>
    </row>
    <row r="41" spans="1:18" ht="31.5" customHeight="1" x14ac:dyDescent="0.25">
      <c r="A41" s="740" t="s">
        <v>297</v>
      </c>
      <c r="B41" s="741"/>
      <c r="C41" s="741"/>
      <c r="D41" s="741"/>
      <c r="E41" s="741"/>
      <c r="F41" s="741"/>
      <c r="G41" s="741"/>
      <c r="H41" s="742"/>
      <c r="I41" s="727" t="s">
        <v>412</v>
      </c>
      <c r="J41" s="729"/>
      <c r="K41" s="806" t="s">
        <v>413</v>
      </c>
      <c r="L41" s="807"/>
      <c r="M41" s="727" t="s">
        <v>294</v>
      </c>
      <c r="N41" s="729"/>
      <c r="O41" s="727">
        <v>2020</v>
      </c>
      <c r="P41" s="729"/>
      <c r="Q41" s="727">
        <v>2021</v>
      </c>
      <c r="R41" s="729"/>
    </row>
    <row r="42" spans="1:18" x14ac:dyDescent="0.25">
      <c r="A42" s="759"/>
      <c r="B42" s="760"/>
      <c r="C42" s="760"/>
      <c r="D42" s="760"/>
      <c r="E42" s="760"/>
      <c r="F42" s="760"/>
      <c r="G42" s="760"/>
      <c r="H42" s="761"/>
      <c r="I42" s="666"/>
      <c r="J42" s="666"/>
      <c r="K42" s="666"/>
      <c r="L42" s="666"/>
      <c r="M42" s="665"/>
      <c r="N42" s="665"/>
      <c r="O42" s="666"/>
      <c r="P42" s="666"/>
      <c r="Q42" s="665"/>
      <c r="R42" s="665"/>
    </row>
    <row r="43" spans="1:18" x14ac:dyDescent="0.25">
      <c r="A43" s="759"/>
      <c r="B43" s="760"/>
      <c r="C43" s="760"/>
      <c r="D43" s="760"/>
      <c r="E43" s="760"/>
      <c r="F43" s="760"/>
      <c r="G43" s="760"/>
      <c r="H43" s="761"/>
      <c r="I43" s="666"/>
      <c r="J43" s="666"/>
      <c r="K43" s="666"/>
      <c r="L43" s="666"/>
      <c r="M43" s="665"/>
      <c r="N43" s="665"/>
      <c r="O43" s="666"/>
      <c r="P43" s="666"/>
      <c r="Q43" s="665"/>
      <c r="R43" s="665"/>
    </row>
    <row r="45" spans="1:18" x14ac:dyDescent="0.25">
      <c r="A45" s="767" t="s">
        <v>298</v>
      </c>
      <c r="B45" s="768"/>
      <c r="C45" s="768"/>
      <c r="D45" s="768"/>
      <c r="E45" s="768"/>
      <c r="F45" s="768"/>
      <c r="G45" s="768"/>
      <c r="H45" s="768"/>
      <c r="I45" s="768"/>
      <c r="J45" s="768"/>
      <c r="K45" s="768"/>
      <c r="L45" s="768"/>
      <c r="M45" s="768"/>
      <c r="N45" s="769"/>
    </row>
    <row r="46" spans="1:18" ht="48.75" customHeight="1" x14ac:dyDescent="0.25">
      <c r="A46" s="770" t="s">
        <v>299</v>
      </c>
      <c r="B46" s="770"/>
      <c r="C46" s="52" t="s">
        <v>300</v>
      </c>
      <c r="D46" s="52" t="s">
        <v>301</v>
      </c>
      <c r="E46" s="52" t="s">
        <v>302</v>
      </c>
      <c r="F46" s="52" t="s">
        <v>303</v>
      </c>
      <c r="G46" s="52" t="s">
        <v>304</v>
      </c>
      <c r="H46" s="52" t="s">
        <v>305</v>
      </c>
      <c r="I46" s="52" t="s">
        <v>306</v>
      </c>
      <c r="J46" s="52" t="s">
        <v>307</v>
      </c>
      <c r="K46" s="52" t="s">
        <v>308</v>
      </c>
      <c r="L46" s="52" t="s">
        <v>309</v>
      </c>
      <c r="M46" s="52" t="s">
        <v>310</v>
      </c>
      <c r="N46" s="52" t="s">
        <v>311</v>
      </c>
    </row>
    <row r="47" spans="1:18" ht="12" customHeight="1" x14ac:dyDescent="0.25">
      <c r="A47" s="763">
        <f>IF(A25&gt;0,A25,"")</f>
        <v>1</v>
      </c>
      <c r="B47" s="764"/>
      <c r="C47" s="53"/>
      <c r="D47" s="53"/>
      <c r="E47" s="53"/>
      <c r="F47" s="54"/>
      <c r="G47" s="54"/>
      <c r="H47" s="54"/>
      <c r="I47" s="54"/>
      <c r="J47" s="141"/>
      <c r="K47" s="54"/>
      <c r="L47" s="53"/>
      <c r="M47" s="53"/>
      <c r="N47" s="53"/>
    </row>
    <row r="48" spans="1:18" ht="12" customHeight="1" thickBot="1" x14ac:dyDescent="0.3">
      <c r="A48" s="765"/>
      <c r="B48" s="766"/>
      <c r="C48" s="139" t="s">
        <v>346</v>
      </c>
      <c r="D48" s="139" t="s">
        <v>346</v>
      </c>
      <c r="E48" s="139" t="s">
        <v>346</v>
      </c>
      <c r="F48" s="139" t="s">
        <v>346</v>
      </c>
      <c r="G48" s="139" t="s">
        <v>346</v>
      </c>
      <c r="H48" s="139" t="s">
        <v>346</v>
      </c>
      <c r="I48" s="57"/>
      <c r="J48" s="142"/>
      <c r="K48" s="58"/>
      <c r="L48" s="57"/>
      <c r="M48" s="57"/>
      <c r="N48" s="56"/>
    </row>
    <row r="49" spans="1:15" ht="12" customHeight="1" x14ac:dyDescent="0.25">
      <c r="A49" s="763">
        <f>IF(A26&gt;0,A26,"")</f>
        <v>2</v>
      </c>
      <c r="B49" s="764"/>
      <c r="C49" s="53"/>
      <c r="D49" s="53"/>
      <c r="E49" s="53"/>
      <c r="F49" s="54"/>
      <c r="G49" s="54"/>
      <c r="H49" s="54"/>
      <c r="I49" s="54"/>
      <c r="J49" s="54"/>
      <c r="K49" s="54"/>
      <c r="L49" s="53"/>
      <c r="M49" s="53"/>
      <c r="N49" s="53"/>
    </row>
    <row r="50" spans="1:15" ht="13.5" thickBot="1" x14ac:dyDescent="0.3">
      <c r="A50" s="765"/>
      <c r="B50" s="766"/>
      <c r="C50" s="56"/>
      <c r="D50" s="139" t="s">
        <v>346</v>
      </c>
      <c r="E50" s="139" t="s">
        <v>346</v>
      </c>
      <c r="F50" s="139" t="s">
        <v>346</v>
      </c>
      <c r="G50" s="139" t="s">
        <v>346</v>
      </c>
      <c r="H50" s="139" t="s">
        <v>346</v>
      </c>
      <c r="I50" s="57"/>
      <c r="J50" s="57"/>
      <c r="K50" s="58"/>
      <c r="L50" s="57"/>
      <c r="M50" s="57"/>
      <c r="N50" s="56"/>
    </row>
    <row r="51" spans="1:15" x14ac:dyDescent="0.25">
      <c r="A51" s="763">
        <f>IF(A27&gt;0,A27,"")</f>
        <v>3</v>
      </c>
      <c r="B51" s="764"/>
      <c r="C51" s="53"/>
      <c r="D51" s="139"/>
      <c r="E51" s="53"/>
      <c r="F51" s="54"/>
      <c r="G51" s="54"/>
      <c r="H51" s="54"/>
      <c r="I51" s="54"/>
      <c r="J51" s="54"/>
      <c r="K51" s="54"/>
      <c r="L51" s="55"/>
      <c r="M51" s="54"/>
      <c r="N51" s="53"/>
    </row>
    <row r="52" spans="1:15" ht="13.5" thickBot="1" x14ac:dyDescent="0.3">
      <c r="A52" s="765"/>
      <c r="B52" s="766"/>
      <c r="C52" s="56"/>
      <c r="D52" s="139" t="s">
        <v>346</v>
      </c>
      <c r="E52" s="139" t="s">
        <v>346</v>
      </c>
      <c r="F52" s="139" t="s">
        <v>346</v>
      </c>
      <c r="G52" s="139" t="s">
        <v>346</v>
      </c>
      <c r="H52" s="139" t="s">
        <v>346</v>
      </c>
      <c r="I52" s="57"/>
      <c r="J52" s="57"/>
      <c r="K52" s="58"/>
      <c r="L52" s="58"/>
      <c r="M52" s="58"/>
      <c r="N52" s="56"/>
    </row>
    <row r="53" spans="1:15" x14ac:dyDescent="0.25">
      <c r="A53" s="763">
        <v>4</v>
      </c>
      <c r="B53" s="764"/>
      <c r="C53" s="53"/>
      <c r="D53" s="53"/>
      <c r="E53" s="53"/>
      <c r="F53" s="54"/>
      <c r="G53" s="54"/>
      <c r="H53" s="54"/>
      <c r="I53" s="54"/>
      <c r="J53" s="54"/>
      <c r="K53" s="54"/>
      <c r="L53" s="54"/>
      <c r="M53" s="54"/>
      <c r="N53" s="53"/>
    </row>
    <row r="54" spans="1:15" ht="13.5" thickBot="1" x14ac:dyDescent="0.3">
      <c r="A54" s="765"/>
      <c r="B54" s="766"/>
      <c r="C54" s="56"/>
      <c r="D54" s="56"/>
      <c r="E54" s="56"/>
      <c r="F54" s="57"/>
      <c r="G54" s="139" t="s">
        <v>346</v>
      </c>
      <c r="H54" s="139" t="s">
        <v>346</v>
      </c>
      <c r="I54" s="57"/>
      <c r="J54" s="57"/>
      <c r="K54" s="57"/>
      <c r="L54" s="56"/>
      <c r="M54" s="56"/>
      <c r="N54" s="59"/>
    </row>
    <row r="55" spans="1:15" ht="13.5" thickBot="1" x14ac:dyDescent="0.3">
      <c r="A55" s="763">
        <v>5</v>
      </c>
      <c r="B55" s="764"/>
      <c r="C55" s="53"/>
      <c r="D55" s="53"/>
      <c r="E55" s="53"/>
      <c r="F55" s="54"/>
      <c r="G55" s="54"/>
      <c r="H55" s="54"/>
      <c r="I55" s="54"/>
      <c r="J55" s="54"/>
      <c r="K55" s="54"/>
      <c r="L55" s="53"/>
      <c r="M55" s="53"/>
      <c r="N55" s="59"/>
    </row>
    <row r="56" spans="1:15" ht="13.5" thickBot="1" x14ac:dyDescent="0.3">
      <c r="A56" s="765"/>
      <c r="B56" s="766"/>
      <c r="C56" s="56"/>
      <c r="D56" s="56"/>
      <c r="E56" s="56"/>
      <c r="F56" s="57"/>
      <c r="G56" s="57"/>
      <c r="H56" s="139" t="s">
        <v>346</v>
      </c>
      <c r="I56" s="139" t="s">
        <v>346</v>
      </c>
      <c r="J56" s="139" t="s">
        <v>346</v>
      </c>
      <c r="K56" s="139" t="s">
        <v>346</v>
      </c>
      <c r="L56" s="139" t="s">
        <v>346</v>
      </c>
      <c r="M56" s="139" t="s">
        <v>346</v>
      </c>
      <c r="N56" s="139" t="s">
        <v>346</v>
      </c>
    </row>
    <row r="57" spans="1:15" x14ac:dyDescent="0.25">
      <c r="A57" s="763">
        <v>6</v>
      </c>
      <c r="B57" s="764"/>
      <c r="C57" s="53"/>
      <c r="D57" s="53"/>
      <c r="E57" s="53"/>
      <c r="F57" s="54"/>
      <c r="G57" s="54"/>
      <c r="H57" s="54"/>
      <c r="I57" s="54"/>
      <c r="J57" s="54"/>
      <c r="K57" s="54"/>
      <c r="L57" s="53"/>
      <c r="M57" s="53"/>
      <c r="N57" s="53"/>
    </row>
    <row r="58" spans="1:15" ht="13.5" thickBot="1" x14ac:dyDescent="0.3">
      <c r="A58" s="765"/>
      <c r="B58" s="766"/>
      <c r="C58" s="56"/>
      <c r="D58" s="56"/>
      <c r="E58" s="56"/>
      <c r="F58" s="57"/>
      <c r="G58" s="57"/>
      <c r="H58" s="139" t="s">
        <v>346</v>
      </c>
      <c r="I58" s="57"/>
      <c r="J58" s="57"/>
      <c r="K58" s="57"/>
      <c r="L58" s="56"/>
      <c r="M58" s="56"/>
      <c r="N58" s="56"/>
    </row>
    <row r="59" spans="1:15" x14ac:dyDescent="0.25">
      <c r="A59" s="763">
        <v>7</v>
      </c>
      <c r="B59" s="764"/>
      <c r="C59" s="53"/>
      <c r="D59" s="53"/>
      <c r="E59" s="53"/>
      <c r="F59" s="54"/>
      <c r="G59" s="54"/>
      <c r="H59" s="54"/>
      <c r="I59" s="54"/>
      <c r="J59" s="54"/>
      <c r="K59" s="54"/>
      <c r="L59" s="53"/>
      <c r="M59" s="53"/>
      <c r="N59" s="53"/>
    </row>
    <row r="60" spans="1:15" ht="10.5" customHeight="1" thickBot="1" x14ac:dyDescent="0.3">
      <c r="A60" s="765"/>
      <c r="B60" s="766"/>
      <c r="C60" s="56"/>
      <c r="D60" s="56"/>
      <c r="E60" s="56"/>
      <c r="F60" s="57"/>
      <c r="G60" s="57"/>
      <c r="H60" s="57"/>
      <c r="I60" s="57"/>
      <c r="J60" s="57"/>
      <c r="K60" s="57"/>
      <c r="L60" s="56"/>
      <c r="M60" s="56"/>
      <c r="N60" s="56"/>
    </row>
    <row r="61" spans="1:15" ht="1.5" hidden="1" customHeight="1" x14ac:dyDescent="0.25">
      <c r="A61" s="763">
        <v>8</v>
      </c>
      <c r="B61" s="764"/>
      <c r="C61" s="53"/>
      <c r="D61" s="53"/>
      <c r="E61" s="53"/>
      <c r="F61" s="54"/>
      <c r="G61" s="54"/>
      <c r="H61" s="54"/>
      <c r="I61" s="54"/>
      <c r="J61" s="54"/>
      <c r="K61" s="54"/>
      <c r="L61" s="53"/>
      <c r="M61" s="53"/>
      <c r="N61" s="60"/>
      <c r="O61" s="61"/>
    </row>
    <row r="62" spans="1:15" ht="13.5" hidden="1" thickBot="1" x14ac:dyDescent="0.3">
      <c r="A62" s="765"/>
      <c r="B62" s="766"/>
      <c r="C62" s="56"/>
      <c r="D62" s="56"/>
      <c r="E62" s="56"/>
      <c r="F62" s="57"/>
      <c r="G62" s="57"/>
      <c r="H62" s="57"/>
      <c r="I62" s="57"/>
      <c r="J62" s="57"/>
      <c r="K62" s="57"/>
      <c r="L62" s="56"/>
      <c r="M62" s="56"/>
      <c r="N62" s="56"/>
    </row>
    <row r="63" spans="1:15" hidden="1" x14ac:dyDescent="0.25">
      <c r="A63" s="763">
        <v>9</v>
      </c>
      <c r="B63" s="764"/>
      <c r="C63" s="53"/>
      <c r="D63" s="53"/>
      <c r="E63" s="53"/>
      <c r="F63" s="54"/>
      <c r="G63" s="54"/>
      <c r="H63" s="54"/>
      <c r="I63" s="54"/>
      <c r="J63" s="54"/>
      <c r="K63" s="54"/>
      <c r="L63" s="53"/>
      <c r="M63" s="53"/>
      <c r="N63" s="53"/>
    </row>
    <row r="64" spans="1:15" ht="13.5" hidden="1" thickBot="1" x14ac:dyDescent="0.3">
      <c r="A64" s="765"/>
      <c r="B64" s="766"/>
      <c r="C64" s="56"/>
      <c r="D64" s="56"/>
      <c r="E64" s="56"/>
      <c r="F64" s="57"/>
      <c r="G64" s="57"/>
      <c r="H64" s="57"/>
      <c r="I64" s="57"/>
      <c r="J64" s="57"/>
      <c r="K64" s="57"/>
      <c r="L64" s="56"/>
      <c r="M64" s="56"/>
      <c r="N64" s="56"/>
    </row>
    <row r="65" spans="1:14" hidden="1" x14ac:dyDescent="0.25">
      <c r="A65" s="763">
        <v>10</v>
      </c>
      <c r="B65" s="764"/>
      <c r="C65" s="53"/>
      <c r="D65" s="53"/>
      <c r="E65" s="53"/>
      <c r="F65" s="54"/>
      <c r="G65" s="54"/>
      <c r="H65" s="54"/>
      <c r="I65" s="54"/>
      <c r="J65" s="54"/>
      <c r="K65" s="54"/>
      <c r="L65" s="53"/>
      <c r="M65" s="53"/>
      <c r="N65" s="53"/>
    </row>
    <row r="66" spans="1:14" ht="13.5" hidden="1" thickBot="1" x14ac:dyDescent="0.3">
      <c r="A66" s="765"/>
      <c r="B66" s="766"/>
      <c r="C66" s="56"/>
      <c r="D66" s="56"/>
      <c r="E66" s="56"/>
      <c r="F66" s="56"/>
      <c r="G66" s="56"/>
      <c r="H66" s="56"/>
      <c r="I66" s="56"/>
      <c r="J66" s="57"/>
      <c r="K66" s="57"/>
      <c r="L66" s="56"/>
      <c r="M66" s="56"/>
      <c r="N66" s="56"/>
    </row>
    <row r="67" spans="1:14" x14ac:dyDescent="0.25">
      <c r="A67" s="62"/>
      <c r="B67" s="62"/>
      <c r="C67" s="62"/>
      <c r="D67" s="62"/>
      <c r="E67" s="62"/>
      <c r="F67" s="62"/>
      <c r="G67" s="62"/>
      <c r="H67" s="62"/>
      <c r="I67" s="62"/>
      <c r="J67" s="62"/>
      <c r="K67" s="62"/>
      <c r="L67" s="62"/>
      <c r="M67" s="62"/>
      <c r="N67" s="62"/>
    </row>
    <row r="68" spans="1:14" x14ac:dyDescent="0.25">
      <c r="A68" s="771" t="s">
        <v>312</v>
      </c>
      <c r="B68" s="772"/>
      <c r="C68" s="772"/>
      <c r="D68" s="772"/>
      <c r="E68" s="772"/>
      <c r="F68" s="772"/>
      <c r="G68" s="772"/>
      <c r="H68" s="772"/>
      <c r="I68" s="772"/>
      <c r="J68" s="772"/>
      <c r="K68" s="772"/>
      <c r="L68" s="772"/>
      <c r="M68" s="772"/>
      <c r="N68" s="773"/>
    </row>
    <row r="69" spans="1:14" ht="31.5" customHeight="1" x14ac:dyDescent="0.25">
      <c r="A69" s="63" t="s">
        <v>313</v>
      </c>
      <c r="B69" s="774" t="s">
        <v>314</v>
      </c>
      <c r="C69" s="775"/>
      <c r="D69" s="775"/>
      <c r="E69" s="775"/>
      <c r="F69" s="776"/>
      <c r="G69" s="777" t="s">
        <v>315</v>
      </c>
      <c r="H69" s="777"/>
      <c r="I69" s="777" t="s">
        <v>316</v>
      </c>
      <c r="J69" s="777"/>
      <c r="K69" s="777" t="s">
        <v>317</v>
      </c>
      <c r="L69" s="777"/>
      <c r="M69" s="778" t="s">
        <v>318</v>
      </c>
      <c r="N69" s="778"/>
    </row>
    <row r="70" spans="1:14" x14ac:dyDescent="0.25">
      <c r="A70" s="140" t="s">
        <v>391</v>
      </c>
      <c r="B70" s="786" t="s">
        <v>393</v>
      </c>
      <c r="C70" s="781"/>
      <c r="D70" s="781"/>
      <c r="E70" s="781"/>
      <c r="F70" s="782"/>
      <c r="G70" s="783"/>
      <c r="H70" s="784"/>
      <c r="I70" s="785"/>
      <c r="J70" s="785"/>
      <c r="K70" s="785"/>
      <c r="L70" s="785"/>
      <c r="M70" s="779"/>
      <c r="N70" s="779"/>
    </row>
    <row r="71" spans="1:14" x14ac:dyDescent="0.25">
      <c r="A71" s="140" t="s">
        <v>392</v>
      </c>
      <c r="B71" s="786" t="s">
        <v>430</v>
      </c>
      <c r="C71" s="781"/>
      <c r="D71" s="781"/>
      <c r="E71" s="781"/>
      <c r="F71" s="782"/>
      <c r="G71" s="783"/>
      <c r="H71" s="784"/>
      <c r="I71" s="785"/>
      <c r="J71" s="785"/>
      <c r="K71" s="785"/>
      <c r="L71" s="785"/>
      <c r="M71" s="779"/>
      <c r="N71" s="779"/>
    </row>
    <row r="72" spans="1:14" ht="10.5" customHeight="1" x14ac:dyDescent="0.25">
      <c r="A72" s="140"/>
      <c r="B72" s="786" t="s">
        <v>394</v>
      </c>
      <c r="C72" s="781"/>
      <c r="D72" s="781"/>
      <c r="E72" s="781"/>
      <c r="F72" s="782"/>
      <c r="G72" s="783"/>
      <c r="H72" s="784"/>
      <c r="I72" s="785"/>
      <c r="J72" s="785"/>
      <c r="K72" s="785"/>
      <c r="L72" s="785"/>
      <c r="M72" s="779"/>
      <c r="N72" s="779"/>
    </row>
    <row r="73" spans="1:14" hidden="1" x14ac:dyDescent="0.25">
      <c r="A73" s="140" t="s">
        <v>1</v>
      </c>
      <c r="B73" s="786" t="s">
        <v>2</v>
      </c>
      <c r="C73" s="781"/>
      <c r="D73" s="781"/>
      <c r="E73" s="781"/>
      <c r="F73" s="782"/>
      <c r="G73" s="783"/>
      <c r="H73" s="784"/>
      <c r="I73" s="785"/>
      <c r="J73" s="785"/>
      <c r="K73" s="785"/>
      <c r="L73" s="785"/>
      <c r="M73" s="779"/>
      <c r="N73" s="779"/>
    </row>
    <row r="74" spans="1:14" hidden="1" x14ac:dyDescent="0.25">
      <c r="A74" s="64"/>
      <c r="B74" s="780"/>
      <c r="C74" s="781"/>
      <c r="D74" s="781"/>
      <c r="E74" s="781"/>
      <c r="F74" s="782"/>
      <c r="G74" s="783"/>
      <c r="H74" s="784"/>
      <c r="I74" s="785"/>
      <c r="J74" s="785"/>
      <c r="K74" s="785"/>
      <c r="L74" s="785"/>
      <c r="M74" s="779"/>
      <c r="N74" s="779"/>
    </row>
    <row r="75" spans="1:14" hidden="1" x14ac:dyDescent="0.25">
      <c r="A75" s="64"/>
      <c r="B75" s="780"/>
      <c r="C75" s="781"/>
      <c r="D75" s="781"/>
      <c r="E75" s="781"/>
      <c r="F75" s="782"/>
      <c r="G75" s="783"/>
      <c r="H75" s="784"/>
      <c r="I75" s="785"/>
      <c r="J75" s="785"/>
      <c r="K75" s="785"/>
      <c r="L75" s="785"/>
      <c r="M75" s="779"/>
      <c r="N75" s="779"/>
    </row>
    <row r="76" spans="1:14" hidden="1" x14ac:dyDescent="0.25">
      <c r="A76" s="64"/>
      <c r="B76" s="780"/>
      <c r="C76" s="781"/>
      <c r="D76" s="781"/>
      <c r="E76" s="781"/>
      <c r="F76" s="782"/>
      <c r="G76" s="783"/>
      <c r="H76" s="784"/>
      <c r="I76" s="785"/>
      <c r="J76" s="785"/>
      <c r="K76" s="785"/>
      <c r="L76" s="785"/>
      <c r="M76" s="779"/>
      <c r="N76" s="779"/>
    </row>
    <row r="65392" spans="251:255" x14ac:dyDescent="0.25">
      <c r="IQ65392" s="44" t="s">
        <v>324</v>
      </c>
      <c r="IR65392" s="44" t="s">
        <v>325</v>
      </c>
      <c r="IS65392" s="44" t="s">
        <v>326</v>
      </c>
      <c r="IT65392" s="44" t="s">
        <v>327</v>
      </c>
      <c r="IU65392" s="44" t="s">
        <v>328</v>
      </c>
    </row>
    <row r="65393" spans="251:255" x14ac:dyDescent="0.25">
      <c r="IQ65393" s="44" t="e">
        <f>#REF!&amp;$C$9</f>
        <v>#REF!</v>
      </c>
      <c r="IR65393" s="44" t="e">
        <f>#REF!</f>
        <v>#REF!</v>
      </c>
      <c r="IS65393" s="44" t="e">
        <f>$B$25&amp;" - "&amp;$B$26&amp;" - "&amp;$B$29&amp;" - "&amp;$I$29&amp;" - "&amp;#REF!&amp;" - "&amp;#REF!&amp;" - "&amp;#REF!&amp;" - "&amp;#REF!</f>
        <v>#REF!</v>
      </c>
      <c r="IT65393" s="44" t="e">
        <f>$A$32&amp;": "&amp;$I$32&amp;" - "&amp;#REF!&amp;": "&amp;#REF!&amp;" - "&amp;#REF!&amp;": "&amp;#REF!&amp;" - "&amp;#REF!&amp;": "&amp;#REF!&amp;" - "&amp;#REF!&amp;": "&amp;#REF!&amp;" - "&amp;#REF!&amp;": "&amp;#REF!&amp;" - "&amp;$A$34&amp;": "&amp;$I$34&amp;" - "&amp;$A$35&amp;": "&amp;#REF!&amp;" - "&amp;$A$36&amp;": "&amp;$I$36&amp;" - "&amp;#REF!&amp;": "&amp;#REF!&amp;" - "&amp;#REF!&amp;": "&amp;#REF!&amp;" - "&amp;#REF!&amp;": "&amp;#REF!&amp;" - "&amp;#REF!&amp;": "&amp;#REF!</f>
        <v>#REF!</v>
      </c>
      <c r="IU65393" s="44" t="e">
        <f>#REF!</f>
        <v>#REF!</v>
      </c>
    </row>
  </sheetData>
  <mergeCells count="167">
    <mergeCell ref="O31:P31"/>
    <mergeCell ref="Q31:R31"/>
    <mergeCell ref="A6:D7"/>
    <mergeCell ref="E6:H7"/>
    <mergeCell ref="I6:N6"/>
    <mergeCell ref="I7:J7"/>
    <mergeCell ref="K7:L7"/>
    <mergeCell ref="M7:N7"/>
    <mergeCell ref="A1:N1"/>
    <mergeCell ref="A3:D3"/>
    <mergeCell ref="E3:H3"/>
    <mergeCell ref="I3:N3"/>
    <mergeCell ref="A4:D5"/>
    <mergeCell ref="E4:H5"/>
    <mergeCell ref="I4:N5"/>
    <mergeCell ref="M8:N8"/>
    <mergeCell ref="A9:B9"/>
    <mergeCell ref="C9:N9"/>
    <mergeCell ref="A10:B10"/>
    <mergeCell ref="C10:N10"/>
    <mergeCell ref="A8:D8"/>
    <mergeCell ref="E8:H8"/>
    <mergeCell ref="I8:J8"/>
    <mergeCell ref="K8:L8"/>
    <mergeCell ref="B27:G27"/>
    <mergeCell ref="I27:N27"/>
    <mergeCell ref="B28:G28"/>
    <mergeCell ref="I28:N28"/>
    <mergeCell ref="B29:G29"/>
    <mergeCell ref="I29:N29"/>
    <mergeCell ref="A11:B23"/>
    <mergeCell ref="C11:N23"/>
    <mergeCell ref="A24:N24"/>
    <mergeCell ref="B25:G25"/>
    <mergeCell ref="I25:N25"/>
    <mergeCell ref="B26:G26"/>
    <mergeCell ref="I26:N26"/>
    <mergeCell ref="A30:N30"/>
    <mergeCell ref="A31:H31"/>
    <mergeCell ref="I35:J35"/>
    <mergeCell ref="K35:L35"/>
    <mergeCell ref="M35:N35"/>
    <mergeCell ref="A32:H32"/>
    <mergeCell ref="I32:J32"/>
    <mergeCell ref="K32:L32"/>
    <mergeCell ref="M32:N32"/>
    <mergeCell ref="I31:J31"/>
    <mergeCell ref="K31:L31"/>
    <mergeCell ref="M31:N31"/>
    <mergeCell ref="A33:H33"/>
    <mergeCell ref="I33:J33"/>
    <mergeCell ref="A35:H35"/>
    <mergeCell ref="A34:H34"/>
    <mergeCell ref="I34:J34"/>
    <mergeCell ref="O34:P34"/>
    <mergeCell ref="Q34:R34"/>
    <mergeCell ref="K33:L33"/>
    <mergeCell ref="M33:N33"/>
    <mergeCell ref="O35:P35"/>
    <mergeCell ref="Q35:R35"/>
    <mergeCell ref="O32:P32"/>
    <mergeCell ref="Q32:R32"/>
    <mergeCell ref="O33:P33"/>
    <mergeCell ref="Q33:R33"/>
    <mergeCell ref="K34:L34"/>
    <mergeCell ref="M34:N34"/>
    <mergeCell ref="A38:H38"/>
    <mergeCell ref="I38:J38"/>
    <mergeCell ref="K38:L38"/>
    <mergeCell ref="M38:N38"/>
    <mergeCell ref="O38:P38"/>
    <mergeCell ref="Q38:R38"/>
    <mergeCell ref="O36:P36"/>
    <mergeCell ref="Q36:R36"/>
    <mergeCell ref="O37:P37"/>
    <mergeCell ref="Q37:R37"/>
    <mergeCell ref="A36:H36"/>
    <mergeCell ref="I36:J36"/>
    <mergeCell ref="K36:L36"/>
    <mergeCell ref="M36:N36"/>
    <mergeCell ref="K37:L37"/>
    <mergeCell ref="M37:N37"/>
    <mergeCell ref="A37:H37"/>
    <mergeCell ref="I37:J37"/>
    <mergeCell ref="O39:P39"/>
    <mergeCell ref="Q39:R39"/>
    <mergeCell ref="O40:P40"/>
    <mergeCell ref="Q40:R40"/>
    <mergeCell ref="O41:P41"/>
    <mergeCell ref="Q41:R41"/>
    <mergeCell ref="A39:H39"/>
    <mergeCell ref="I39:J39"/>
    <mergeCell ref="K39:L39"/>
    <mergeCell ref="M39:N39"/>
    <mergeCell ref="A40:H40"/>
    <mergeCell ref="I40:J40"/>
    <mergeCell ref="K40:L40"/>
    <mergeCell ref="M40:N40"/>
    <mergeCell ref="Q43:R43"/>
    <mergeCell ref="A45:N45"/>
    <mergeCell ref="A46:B46"/>
    <mergeCell ref="A43:H43"/>
    <mergeCell ref="I43:J43"/>
    <mergeCell ref="K43:L43"/>
    <mergeCell ref="M43:N43"/>
    <mergeCell ref="A42:H42"/>
    <mergeCell ref="I42:J42"/>
    <mergeCell ref="K42:L42"/>
    <mergeCell ref="M42:N42"/>
    <mergeCell ref="O42:P42"/>
    <mergeCell ref="Q42:R42"/>
    <mergeCell ref="A47:B48"/>
    <mergeCell ref="A49:B50"/>
    <mergeCell ref="A51:B52"/>
    <mergeCell ref="A53:B54"/>
    <mergeCell ref="A55:B56"/>
    <mergeCell ref="A57:B58"/>
    <mergeCell ref="A41:H41"/>
    <mergeCell ref="I41:J41"/>
    <mergeCell ref="O43:P43"/>
    <mergeCell ref="K41:L41"/>
    <mergeCell ref="M41:N41"/>
    <mergeCell ref="A59:B60"/>
    <mergeCell ref="A61:B62"/>
    <mergeCell ref="A63:B64"/>
    <mergeCell ref="A65:B66"/>
    <mergeCell ref="A68:N68"/>
    <mergeCell ref="B69:F69"/>
    <mergeCell ref="G69:H69"/>
    <mergeCell ref="I69:J69"/>
    <mergeCell ref="K69:L69"/>
    <mergeCell ref="M69:N69"/>
    <mergeCell ref="M70:N70"/>
    <mergeCell ref="B71:F71"/>
    <mergeCell ref="G71:H71"/>
    <mergeCell ref="I71:J71"/>
    <mergeCell ref="K71:L71"/>
    <mergeCell ref="M71:N71"/>
    <mergeCell ref="B70:F70"/>
    <mergeCell ref="G70:H70"/>
    <mergeCell ref="I70:J70"/>
    <mergeCell ref="K70:L70"/>
    <mergeCell ref="M72:N72"/>
    <mergeCell ref="B73:F73"/>
    <mergeCell ref="G73:H73"/>
    <mergeCell ref="I73:J73"/>
    <mergeCell ref="K73:L73"/>
    <mergeCell ref="M73:N73"/>
    <mergeCell ref="B72:F72"/>
    <mergeCell ref="G72:H72"/>
    <mergeCell ref="I72:J72"/>
    <mergeCell ref="K72:L72"/>
    <mergeCell ref="M76:N76"/>
    <mergeCell ref="B76:F76"/>
    <mergeCell ref="G76:H76"/>
    <mergeCell ref="I76:J76"/>
    <mergeCell ref="K76:L76"/>
    <mergeCell ref="M74:N74"/>
    <mergeCell ref="B75:F75"/>
    <mergeCell ref="G75:H75"/>
    <mergeCell ref="I75:J75"/>
    <mergeCell ref="K75:L75"/>
    <mergeCell ref="M75:N75"/>
    <mergeCell ref="B74:F74"/>
    <mergeCell ref="G74:H74"/>
    <mergeCell ref="I74:J74"/>
    <mergeCell ref="K74:L74"/>
  </mergeCells>
  <phoneticPr fontId="26" type="noConversion"/>
  <conditionalFormatting sqref="C49:N49 C51:N51 C53:N53 C61:N61 C55:M55 C59:N59 C57:N57 C63:N63 C65:N65 C47:N47">
    <cfRule type="cellIs" dxfId="34" priority="13" stopIfTrue="1" operator="equal">
      <formula>"x"</formula>
    </cfRule>
  </conditionalFormatting>
  <conditionalFormatting sqref="C50 C52 C54:F54 C62:N62 C56:G56 C60:N60 N55 C58:G58 C64:N64 C66:N66 I48:N48 I50:N50 I52:N52 I54:N54 I58:N58">
    <cfRule type="cellIs" dxfId="33" priority="14" stopIfTrue="1" operator="equal">
      <formula>"x"</formula>
    </cfRule>
  </conditionalFormatting>
  <conditionalFormatting sqref="H58">
    <cfRule type="cellIs" dxfId="32" priority="1" stopIfTrue="1" operator="equal">
      <formula>"x"</formula>
    </cfRule>
  </conditionalFormatting>
  <conditionalFormatting sqref="H48">
    <cfRule type="cellIs" dxfId="31" priority="12" stopIfTrue="1" operator="equal">
      <formula>"x"</formula>
    </cfRule>
  </conditionalFormatting>
  <conditionalFormatting sqref="C48:G48">
    <cfRule type="cellIs" dxfId="30" priority="11" stopIfTrue="1" operator="equal">
      <formula>"x"</formula>
    </cfRule>
  </conditionalFormatting>
  <conditionalFormatting sqref="H50">
    <cfRule type="cellIs" dxfId="29" priority="10" stopIfTrue="1" operator="equal">
      <formula>"x"</formula>
    </cfRule>
  </conditionalFormatting>
  <conditionalFormatting sqref="D50:G50">
    <cfRule type="cellIs" dxfId="28" priority="9" stopIfTrue="1" operator="equal">
      <formula>"x"</formula>
    </cfRule>
  </conditionalFormatting>
  <conditionalFormatting sqref="H52">
    <cfRule type="cellIs" dxfId="27" priority="8" stopIfTrue="1" operator="equal">
      <formula>"x"</formula>
    </cfRule>
  </conditionalFormatting>
  <conditionalFormatting sqref="D52:G52">
    <cfRule type="cellIs" dxfId="26" priority="7" stopIfTrue="1" operator="equal">
      <formula>"x"</formula>
    </cfRule>
  </conditionalFormatting>
  <conditionalFormatting sqref="H54">
    <cfRule type="cellIs" dxfId="25" priority="6" stopIfTrue="1" operator="equal">
      <formula>"x"</formula>
    </cfRule>
  </conditionalFormatting>
  <conditionalFormatting sqref="G54">
    <cfRule type="cellIs" dxfId="24" priority="5" stopIfTrue="1" operator="equal">
      <formula>"x"</formula>
    </cfRule>
  </conditionalFormatting>
  <conditionalFormatting sqref="M56">
    <cfRule type="cellIs" dxfId="23" priority="4" stopIfTrue="1" operator="equal">
      <formula>"x"</formula>
    </cfRule>
  </conditionalFormatting>
  <conditionalFormatting sqref="H56:L56">
    <cfRule type="cellIs" dxfId="22" priority="3" stopIfTrue="1" operator="equal">
      <formula>"x"</formula>
    </cfRule>
  </conditionalFormatting>
  <conditionalFormatting sqref="N56">
    <cfRule type="cellIs" dxfId="21"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47:N66" xr:uid="{00000000-0002-0000-0600-000000000000}"/>
  </dataValidations>
  <pageMargins left="0.75" right="0.75" top="1" bottom="1" header="0.5" footer="0.5"/>
  <pageSetup paperSize="9" scale="10"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65386"/>
  <sheetViews>
    <sheetView view="pageLayout" zoomScaleNormal="130" workbookViewId="0">
      <selection activeCell="R8" sqref="R8"/>
    </sheetView>
  </sheetViews>
  <sheetFormatPr defaultRowHeight="12.75" x14ac:dyDescent="0.25"/>
  <cols>
    <col min="1" max="1" width="9.42578125" style="43" customWidth="1"/>
    <col min="2" max="2" width="11.28515625" style="43" customWidth="1"/>
    <col min="3" max="3" width="6.28515625" style="43" customWidth="1"/>
    <col min="4" max="6" width="6.5703125" style="43" customWidth="1"/>
    <col min="7" max="7" width="9.140625" style="43" customWidth="1"/>
    <col min="8" max="8" width="5.42578125" style="43" customWidth="1"/>
    <col min="9" max="9" width="6.5703125" style="43" customWidth="1"/>
    <col min="10" max="10" width="8.5703125" style="43" customWidth="1"/>
    <col min="11" max="11" width="6.5703125" style="43" customWidth="1"/>
    <col min="12" max="12" width="7" style="43" customWidth="1"/>
    <col min="13" max="13" width="6.5703125" style="43" customWidth="1"/>
    <col min="14" max="14" width="5.5703125" style="43" customWidth="1"/>
    <col min="15" max="15" width="7.5703125" style="43" customWidth="1"/>
    <col min="16" max="16" width="3.5703125" style="43" customWidth="1"/>
    <col min="17" max="17" width="6.7109375" style="43" customWidth="1"/>
    <col min="18" max="18" width="5.28515625" style="43" customWidth="1"/>
    <col min="19" max="244" width="9.140625" style="43"/>
    <col min="245" max="245" width="14.140625" style="43" bestFit="1" customWidth="1"/>
    <col min="246" max="16384" width="9.140625" style="43"/>
  </cols>
  <sheetData>
    <row r="1" spans="1:18" ht="18" customHeight="1" thickBot="1" x14ac:dyDescent="0.3">
      <c r="A1" s="667" t="s">
        <v>390</v>
      </c>
      <c r="B1" s="667"/>
      <c r="C1" s="667"/>
      <c r="D1" s="667"/>
      <c r="E1" s="667"/>
      <c r="F1" s="667"/>
      <c r="G1" s="667"/>
      <c r="H1" s="667"/>
      <c r="I1" s="667"/>
      <c r="J1" s="667"/>
      <c r="K1" s="667"/>
      <c r="L1" s="667"/>
      <c r="M1" s="667"/>
      <c r="N1" s="667"/>
    </row>
    <row r="2" spans="1:18" s="45" customFormat="1" ht="37.5" customHeight="1" x14ac:dyDescent="0.25">
      <c r="A2" s="668" t="s">
        <v>369</v>
      </c>
      <c r="B2" s="669"/>
      <c r="C2" s="669"/>
      <c r="D2" s="670"/>
      <c r="E2" s="671"/>
      <c r="F2" s="672"/>
      <c r="G2" s="672"/>
      <c r="H2" s="673"/>
      <c r="I2" s="674" t="s">
        <v>371</v>
      </c>
      <c r="J2" s="674"/>
      <c r="K2" s="674"/>
      <c r="L2" s="674"/>
      <c r="M2" s="674"/>
      <c r="N2" s="674"/>
    </row>
    <row r="3" spans="1:18" s="45" customFormat="1" ht="12.75" customHeight="1" x14ac:dyDescent="0.25">
      <c r="A3" s="683" t="s">
        <v>370</v>
      </c>
      <c r="B3" s="684"/>
      <c r="C3" s="684"/>
      <c r="D3" s="685"/>
      <c r="E3" s="689"/>
      <c r="F3" s="690"/>
      <c r="G3" s="690"/>
      <c r="H3" s="690"/>
      <c r="I3" s="691" t="s">
        <v>372</v>
      </c>
      <c r="J3" s="692"/>
      <c r="K3" s="692"/>
      <c r="L3" s="693"/>
      <c r="M3" s="693"/>
      <c r="N3" s="694"/>
    </row>
    <row r="4" spans="1:18" s="45" customFormat="1" ht="21.75" customHeight="1" x14ac:dyDescent="0.25">
      <c r="A4" s="686"/>
      <c r="B4" s="687"/>
      <c r="C4" s="687"/>
      <c r="D4" s="688"/>
      <c r="E4" s="690"/>
      <c r="F4" s="690"/>
      <c r="G4" s="690"/>
      <c r="H4" s="690"/>
      <c r="I4" s="695"/>
      <c r="J4" s="696"/>
      <c r="K4" s="696"/>
      <c r="L4" s="696"/>
      <c r="M4" s="696"/>
      <c r="N4" s="697"/>
    </row>
    <row r="5" spans="1:18" s="45" customFormat="1" ht="21.75" customHeight="1" x14ac:dyDescent="0.25">
      <c r="A5" s="698" t="s">
        <v>285</v>
      </c>
      <c r="B5" s="699"/>
      <c r="C5" s="699"/>
      <c r="D5" s="700"/>
      <c r="E5" s="704"/>
      <c r="F5" s="704"/>
      <c r="G5" s="704"/>
      <c r="H5" s="705"/>
      <c r="I5" s="708" t="s">
        <v>286</v>
      </c>
      <c r="J5" s="708"/>
      <c r="K5" s="708"/>
      <c r="L5" s="708"/>
      <c r="M5" s="708"/>
      <c r="N5" s="708"/>
    </row>
    <row r="6" spans="1:18" s="45" customFormat="1" ht="27" customHeight="1" x14ac:dyDescent="0.25">
      <c r="A6" s="701"/>
      <c r="B6" s="702"/>
      <c r="C6" s="702"/>
      <c r="D6" s="703"/>
      <c r="E6" s="706"/>
      <c r="F6" s="706"/>
      <c r="G6" s="706"/>
      <c r="H6" s="707"/>
      <c r="I6" s="709">
        <v>2019</v>
      </c>
      <c r="J6" s="710"/>
      <c r="K6" s="711">
        <v>2020</v>
      </c>
      <c r="L6" s="711"/>
      <c r="M6" s="711">
        <v>2021</v>
      </c>
      <c r="N6" s="711"/>
    </row>
    <row r="7" spans="1:18" s="45" customFormat="1" ht="31.5" customHeight="1" x14ac:dyDescent="0.25">
      <c r="A7" s="675" t="s">
        <v>287</v>
      </c>
      <c r="B7" s="676"/>
      <c r="C7" s="676"/>
      <c r="D7" s="677"/>
      <c r="E7" s="678"/>
      <c r="F7" s="678"/>
      <c r="G7" s="678"/>
      <c r="H7" s="679"/>
      <c r="I7" s="680" t="s">
        <v>288</v>
      </c>
      <c r="J7" s="681"/>
      <c r="K7" s="680" t="s">
        <v>288</v>
      </c>
      <c r="L7" s="681"/>
      <c r="M7" s="680" t="s">
        <v>288</v>
      </c>
      <c r="N7" s="681"/>
    </row>
    <row r="8" spans="1:18" ht="45.75" customHeight="1" x14ac:dyDescent="0.25">
      <c r="A8" s="660" t="s">
        <v>289</v>
      </c>
      <c r="B8" s="661"/>
      <c r="C8" s="834" t="s">
        <v>397</v>
      </c>
      <c r="D8" s="835"/>
      <c r="E8" s="835"/>
      <c r="F8" s="835"/>
      <c r="G8" s="835"/>
      <c r="H8" s="835"/>
      <c r="I8" s="835"/>
      <c r="J8" s="835"/>
      <c r="K8" s="835"/>
      <c r="L8" s="835"/>
      <c r="M8" s="835"/>
      <c r="N8" s="836"/>
      <c r="R8" s="46"/>
    </row>
    <row r="9" spans="1:18" ht="38.25" hidden="1" customHeight="1" x14ac:dyDescent="0.25">
      <c r="A9" s="660"/>
      <c r="B9" s="661"/>
      <c r="C9" s="662"/>
      <c r="D9" s="817"/>
      <c r="E9" s="817"/>
      <c r="F9" s="817"/>
      <c r="G9" s="817"/>
      <c r="H9" s="817"/>
      <c r="I9" s="817"/>
      <c r="J9" s="817"/>
      <c r="K9" s="817"/>
      <c r="L9" s="817"/>
      <c r="M9" s="817"/>
      <c r="N9" s="818"/>
      <c r="R9" s="46"/>
    </row>
    <row r="10" spans="1:18" ht="19.5" customHeight="1" x14ac:dyDescent="0.25">
      <c r="A10" s="712" t="s">
        <v>290</v>
      </c>
      <c r="B10" s="713"/>
      <c r="C10" s="822" t="s">
        <v>395</v>
      </c>
      <c r="D10" s="823"/>
      <c r="E10" s="823"/>
      <c r="F10" s="823"/>
      <c r="G10" s="823"/>
      <c r="H10" s="823"/>
      <c r="I10" s="823"/>
      <c r="J10" s="823"/>
      <c r="K10" s="823"/>
      <c r="L10" s="823"/>
      <c r="M10" s="823"/>
      <c r="N10" s="824"/>
    </row>
    <row r="11" spans="1:18" ht="19.5" customHeight="1" x14ac:dyDescent="0.25">
      <c r="A11" s="714"/>
      <c r="B11" s="715"/>
      <c r="C11" s="825"/>
      <c r="D11" s="826"/>
      <c r="E11" s="826"/>
      <c r="F11" s="826"/>
      <c r="G11" s="826"/>
      <c r="H11" s="826"/>
      <c r="I11" s="826"/>
      <c r="J11" s="826"/>
      <c r="K11" s="826"/>
      <c r="L11" s="826"/>
      <c r="M11" s="826"/>
      <c r="N11" s="827"/>
    </row>
    <row r="12" spans="1:18" ht="30" customHeight="1" x14ac:dyDescent="0.25">
      <c r="A12" s="714"/>
      <c r="B12" s="715"/>
      <c r="C12" s="825"/>
      <c r="D12" s="826"/>
      <c r="E12" s="826"/>
      <c r="F12" s="826"/>
      <c r="G12" s="826"/>
      <c r="H12" s="826"/>
      <c r="I12" s="826"/>
      <c r="J12" s="826"/>
      <c r="K12" s="826"/>
      <c r="L12" s="826"/>
      <c r="M12" s="826"/>
      <c r="N12" s="827"/>
    </row>
    <row r="13" spans="1:18" ht="26.25" customHeight="1" x14ac:dyDescent="0.25">
      <c r="A13" s="714"/>
      <c r="B13" s="715"/>
      <c r="C13" s="825"/>
      <c r="D13" s="826"/>
      <c r="E13" s="826"/>
      <c r="F13" s="826"/>
      <c r="G13" s="826"/>
      <c r="H13" s="826"/>
      <c r="I13" s="826"/>
      <c r="J13" s="826"/>
      <c r="K13" s="826"/>
      <c r="L13" s="826"/>
      <c r="M13" s="826"/>
      <c r="N13" s="827"/>
    </row>
    <row r="14" spans="1:18" ht="18.75" hidden="1" customHeight="1" x14ac:dyDescent="0.25">
      <c r="A14" s="714"/>
      <c r="B14" s="715"/>
      <c r="C14" s="825"/>
      <c r="D14" s="826"/>
      <c r="E14" s="826"/>
      <c r="F14" s="826"/>
      <c r="G14" s="826"/>
      <c r="H14" s="826"/>
      <c r="I14" s="826"/>
      <c r="J14" s="826"/>
      <c r="K14" s="826"/>
      <c r="L14" s="826"/>
      <c r="M14" s="826"/>
      <c r="N14" s="827"/>
    </row>
    <row r="15" spans="1:18" ht="16.5" hidden="1" customHeight="1" x14ac:dyDescent="0.25">
      <c r="A15" s="714"/>
      <c r="B15" s="715"/>
      <c r="C15" s="825"/>
      <c r="D15" s="826"/>
      <c r="E15" s="826"/>
      <c r="F15" s="826"/>
      <c r="G15" s="826"/>
      <c r="H15" s="826"/>
      <c r="I15" s="826"/>
      <c r="J15" s="826"/>
      <c r="K15" s="826"/>
      <c r="L15" s="826"/>
      <c r="M15" s="826"/>
      <c r="N15" s="827"/>
    </row>
    <row r="16" spans="1:18" ht="23.25" hidden="1" customHeight="1" x14ac:dyDescent="0.25">
      <c r="A16" s="714"/>
      <c r="B16" s="715"/>
      <c r="C16" s="825"/>
      <c r="D16" s="826"/>
      <c r="E16" s="826"/>
      <c r="F16" s="826"/>
      <c r="G16" s="826"/>
      <c r="H16" s="826"/>
      <c r="I16" s="826"/>
      <c r="J16" s="826"/>
      <c r="K16" s="826"/>
      <c r="L16" s="826"/>
      <c r="M16" s="826"/>
      <c r="N16" s="827"/>
    </row>
    <row r="17" spans="1:166" ht="20.25" hidden="1" customHeight="1" x14ac:dyDescent="0.25">
      <c r="A17" s="714"/>
      <c r="B17" s="715"/>
      <c r="C17" s="825"/>
      <c r="D17" s="826"/>
      <c r="E17" s="826"/>
      <c r="F17" s="826"/>
      <c r="G17" s="826"/>
      <c r="H17" s="826"/>
      <c r="I17" s="826"/>
      <c r="J17" s="826"/>
      <c r="K17" s="826"/>
      <c r="L17" s="826"/>
      <c r="M17" s="826"/>
      <c r="N17" s="827"/>
    </row>
    <row r="18" spans="1:166" ht="13.5" hidden="1" customHeight="1" x14ac:dyDescent="0.25">
      <c r="A18" s="714"/>
      <c r="B18" s="715"/>
      <c r="C18" s="825"/>
      <c r="D18" s="826"/>
      <c r="E18" s="826"/>
      <c r="F18" s="826"/>
      <c r="G18" s="826"/>
      <c r="H18" s="826"/>
      <c r="I18" s="826"/>
      <c r="J18" s="826"/>
      <c r="K18" s="826"/>
      <c r="L18" s="826"/>
      <c r="M18" s="826"/>
      <c r="N18" s="827"/>
    </row>
    <row r="19" spans="1:166" ht="13.5" hidden="1" customHeight="1" x14ac:dyDescent="0.25">
      <c r="A19" s="714"/>
      <c r="B19" s="715"/>
      <c r="C19" s="825"/>
      <c r="D19" s="826"/>
      <c r="E19" s="826"/>
      <c r="F19" s="826"/>
      <c r="G19" s="826"/>
      <c r="H19" s="826"/>
      <c r="I19" s="826"/>
      <c r="J19" s="826"/>
      <c r="K19" s="826"/>
      <c r="L19" s="826"/>
      <c r="M19" s="826"/>
      <c r="N19" s="827"/>
    </row>
    <row r="20" spans="1:166" ht="13.5" hidden="1" customHeight="1" x14ac:dyDescent="0.25">
      <c r="A20" s="714"/>
      <c r="B20" s="715"/>
      <c r="C20" s="825"/>
      <c r="D20" s="826"/>
      <c r="E20" s="826"/>
      <c r="F20" s="826"/>
      <c r="G20" s="826"/>
      <c r="H20" s="826"/>
      <c r="I20" s="826"/>
      <c r="J20" s="826"/>
      <c r="K20" s="826"/>
      <c r="L20" s="826"/>
      <c r="M20" s="826"/>
      <c r="N20" s="827"/>
    </row>
    <row r="21" spans="1:166" ht="13.5" hidden="1" customHeight="1" x14ac:dyDescent="0.25">
      <c r="A21" s="714"/>
      <c r="B21" s="715"/>
      <c r="C21" s="825"/>
      <c r="D21" s="826"/>
      <c r="E21" s="826"/>
      <c r="F21" s="826"/>
      <c r="G21" s="826"/>
      <c r="H21" s="826"/>
      <c r="I21" s="826"/>
      <c r="J21" s="826"/>
      <c r="K21" s="826"/>
      <c r="L21" s="826"/>
      <c r="M21" s="826"/>
      <c r="N21" s="827"/>
    </row>
    <row r="22" spans="1:166" ht="13.5" hidden="1" customHeight="1" x14ac:dyDescent="0.25">
      <c r="A22" s="716"/>
      <c r="B22" s="717"/>
      <c r="C22" s="828"/>
      <c r="D22" s="829"/>
      <c r="E22" s="829"/>
      <c r="F22" s="829"/>
      <c r="G22" s="829"/>
      <c r="H22" s="829"/>
      <c r="I22" s="829"/>
      <c r="J22" s="829"/>
      <c r="K22" s="829"/>
      <c r="L22" s="829"/>
      <c r="M22" s="829"/>
      <c r="N22" s="830"/>
    </row>
    <row r="23" spans="1:166" ht="18.75" customHeight="1" x14ac:dyDescent="0.25">
      <c r="A23" s="727" t="s">
        <v>0</v>
      </c>
      <c r="B23" s="728"/>
      <c r="C23" s="728"/>
      <c r="D23" s="728"/>
      <c r="E23" s="728"/>
      <c r="F23" s="728"/>
      <c r="G23" s="728"/>
      <c r="H23" s="728"/>
      <c r="I23" s="728"/>
      <c r="J23" s="728"/>
      <c r="K23" s="728"/>
      <c r="L23" s="728"/>
      <c r="M23" s="728"/>
      <c r="N23" s="729"/>
      <c r="R23" s="47"/>
      <c r="S23" s="47"/>
      <c r="T23" s="47"/>
      <c r="U23" s="47"/>
      <c r="V23" s="47"/>
      <c r="W23" s="47"/>
      <c r="X23" s="47"/>
      <c r="Y23" s="47"/>
      <c r="Z23" s="47"/>
      <c r="AA23" s="47"/>
      <c r="AB23" s="47"/>
      <c r="AC23" s="47"/>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row>
    <row r="24" spans="1:166" ht="35.25" customHeight="1" x14ac:dyDescent="0.25">
      <c r="A24" s="49">
        <v>1</v>
      </c>
      <c r="B24" s="819" t="s">
        <v>403</v>
      </c>
      <c r="C24" s="820"/>
      <c r="D24" s="820"/>
      <c r="E24" s="820"/>
      <c r="F24" s="820"/>
      <c r="G24" s="821"/>
      <c r="H24" s="49">
        <v>6</v>
      </c>
      <c r="I24" s="831" t="s">
        <v>407</v>
      </c>
      <c r="J24" s="832"/>
      <c r="K24" s="832"/>
      <c r="L24" s="832"/>
      <c r="M24" s="832"/>
      <c r="N24" s="833"/>
      <c r="R24" s="47"/>
      <c r="S24" s="47"/>
      <c r="T24" s="47"/>
      <c r="U24" s="47"/>
      <c r="V24" s="47"/>
      <c r="W24" s="47"/>
      <c r="X24" s="47"/>
      <c r="Y24" s="47"/>
      <c r="Z24" s="47"/>
      <c r="AA24" s="47"/>
      <c r="AB24" s="47"/>
      <c r="AC24" s="47"/>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row>
    <row r="25" spans="1:166" ht="30.75" customHeight="1" x14ac:dyDescent="0.25">
      <c r="A25" s="49">
        <v>2</v>
      </c>
      <c r="B25" s="819" t="s">
        <v>404</v>
      </c>
      <c r="C25" s="820"/>
      <c r="D25" s="820"/>
      <c r="E25" s="820"/>
      <c r="F25" s="820"/>
      <c r="G25" s="821"/>
      <c r="H25" s="49">
        <v>7</v>
      </c>
      <c r="I25" s="654"/>
      <c r="J25" s="655"/>
      <c r="K25" s="655"/>
      <c r="L25" s="655"/>
      <c r="M25" s="655"/>
      <c r="N25" s="656"/>
      <c r="R25" s="47"/>
      <c r="S25" s="47"/>
      <c r="T25" s="47"/>
      <c r="U25" s="47"/>
      <c r="V25" s="47"/>
      <c r="W25" s="47"/>
      <c r="X25" s="47"/>
      <c r="Y25" s="47"/>
      <c r="Z25" s="47"/>
      <c r="AA25" s="47"/>
      <c r="AB25" s="47"/>
      <c r="AC25" s="47"/>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row>
    <row r="26" spans="1:166" ht="14.25" customHeight="1" x14ac:dyDescent="0.25">
      <c r="A26" s="49">
        <v>3</v>
      </c>
      <c r="B26" s="837" t="s">
        <v>406</v>
      </c>
      <c r="C26" s="838"/>
      <c r="D26" s="838"/>
      <c r="E26" s="838"/>
      <c r="F26" s="838"/>
      <c r="G26" s="839"/>
      <c r="H26" s="49">
        <v>8</v>
      </c>
      <c r="I26" s="654"/>
      <c r="J26" s="655"/>
      <c r="K26" s="655"/>
      <c r="L26" s="655"/>
      <c r="M26" s="655"/>
      <c r="N26" s="656"/>
      <c r="R26" s="47"/>
      <c r="S26" s="47"/>
      <c r="T26" s="47"/>
      <c r="U26" s="47"/>
      <c r="V26" s="47"/>
      <c r="W26" s="47"/>
      <c r="X26" s="47"/>
      <c r="Y26" s="47"/>
      <c r="Z26" s="47"/>
      <c r="AA26" s="47"/>
      <c r="AB26" s="47"/>
      <c r="AC26" s="47"/>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row>
    <row r="27" spans="1:166" ht="21.75" customHeight="1" x14ac:dyDescent="0.25">
      <c r="A27" s="49">
        <v>4</v>
      </c>
      <c r="B27" s="837" t="s">
        <v>405</v>
      </c>
      <c r="C27" s="838"/>
      <c r="D27" s="838"/>
      <c r="E27" s="838"/>
      <c r="F27" s="838"/>
      <c r="G27" s="839"/>
      <c r="H27" s="49">
        <v>9</v>
      </c>
      <c r="I27" s="654"/>
      <c r="J27" s="655"/>
      <c r="K27" s="655"/>
      <c r="L27" s="655"/>
      <c r="M27" s="655"/>
      <c r="N27" s="656"/>
    </row>
    <row r="28" spans="1:166" ht="20.25" customHeight="1" x14ac:dyDescent="0.25">
      <c r="A28" s="49">
        <v>5</v>
      </c>
      <c r="B28" s="654"/>
      <c r="C28" s="655"/>
      <c r="D28" s="655"/>
      <c r="E28" s="655"/>
      <c r="F28" s="655"/>
      <c r="G28" s="656"/>
      <c r="H28" s="49">
        <v>10</v>
      </c>
      <c r="I28" s="734"/>
      <c r="J28" s="734"/>
      <c r="K28" s="734"/>
      <c r="L28" s="734"/>
      <c r="M28" s="734"/>
      <c r="N28" s="734"/>
    </row>
    <row r="29" spans="1:166" x14ac:dyDescent="0.25">
      <c r="A29" s="810" t="s">
        <v>292</v>
      </c>
      <c r="B29" s="811"/>
      <c r="C29" s="811"/>
      <c r="D29" s="811"/>
      <c r="E29" s="811"/>
      <c r="F29" s="811"/>
      <c r="G29" s="811"/>
      <c r="H29" s="811"/>
      <c r="I29" s="811"/>
      <c r="J29" s="811"/>
      <c r="K29" s="811"/>
      <c r="L29" s="811"/>
      <c r="M29" s="811"/>
      <c r="N29" s="812"/>
      <c r="O29" s="50"/>
      <c r="P29" s="50"/>
      <c r="Q29" s="50"/>
      <c r="R29" s="51"/>
    </row>
    <row r="30" spans="1:166" ht="35.25" customHeight="1" x14ac:dyDescent="0.25">
      <c r="A30" s="740" t="s">
        <v>396</v>
      </c>
      <c r="B30" s="741"/>
      <c r="C30" s="741"/>
      <c r="D30" s="741"/>
      <c r="E30" s="741"/>
      <c r="F30" s="741"/>
      <c r="G30" s="741"/>
      <c r="H30" s="742"/>
      <c r="I30" s="727" t="s">
        <v>412</v>
      </c>
      <c r="J30" s="729"/>
      <c r="K30" s="806" t="s">
        <v>413</v>
      </c>
      <c r="L30" s="807"/>
      <c r="M30" s="727" t="s">
        <v>294</v>
      </c>
      <c r="N30" s="729"/>
      <c r="O30" s="727">
        <v>2020</v>
      </c>
      <c r="P30" s="729"/>
      <c r="Q30" s="727">
        <v>2021</v>
      </c>
      <c r="R30" s="729"/>
    </row>
    <row r="31" spans="1:166" ht="57" customHeight="1" x14ac:dyDescent="0.25">
      <c r="A31" s="735" t="s">
        <v>408</v>
      </c>
      <c r="B31" s="736"/>
      <c r="C31" s="736"/>
      <c r="D31" s="736"/>
      <c r="E31" s="736"/>
      <c r="F31" s="736"/>
      <c r="G31" s="736"/>
      <c r="H31" s="737"/>
      <c r="I31" s="739" t="s">
        <v>414</v>
      </c>
      <c r="J31" s="739"/>
      <c r="K31" s="666"/>
      <c r="L31" s="666"/>
      <c r="M31" s="665"/>
      <c r="N31" s="665"/>
      <c r="O31" s="666"/>
      <c r="P31" s="666"/>
      <c r="Q31" s="665"/>
      <c r="R31" s="665"/>
    </row>
    <row r="32" spans="1:166" ht="56.25" customHeight="1" x14ac:dyDescent="0.25">
      <c r="A32" s="735" t="s">
        <v>400</v>
      </c>
      <c r="B32" s="736"/>
      <c r="C32" s="736"/>
      <c r="D32" s="736"/>
      <c r="E32" s="736"/>
      <c r="F32" s="736"/>
      <c r="G32" s="736"/>
      <c r="H32" s="737"/>
      <c r="I32" s="749" t="s">
        <v>429</v>
      </c>
      <c r="J32" s="750"/>
      <c r="K32" s="666"/>
      <c r="L32" s="666"/>
      <c r="M32" s="809"/>
      <c r="N32" s="809"/>
      <c r="O32" s="666"/>
      <c r="P32" s="666"/>
      <c r="Q32" s="666"/>
      <c r="R32" s="666"/>
    </row>
    <row r="33" spans="1:18" s="138" customFormat="1" ht="48" customHeight="1" x14ac:dyDescent="0.25">
      <c r="A33" s="735" t="s">
        <v>398</v>
      </c>
      <c r="B33" s="736"/>
      <c r="C33" s="736"/>
      <c r="D33" s="736"/>
      <c r="E33" s="736"/>
      <c r="F33" s="736"/>
      <c r="G33" s="736"/>
      <c r="H33" s="737"/>
      <c r="I33" s="739" t="s">
        <v>427</v>
      </c>
      <c r="J33" s="739"/>
      <c r="K33" s="666"/>
      <c r="L33" s="666"/>
      <c r="M33" s="809"/>
      <c r="N33" s="809"/>
      <c r="O33" s="666"/>
      <c r="P33" s="666"/>
      <c r="Q33" s="666"/>
      <c r="R33" s="666"/>
    </row>
    <row r="34" spans="1:18" ht="23.25" customHeight="1" x14ac:dyDescent="0.25">
      <c r="A34" s="740" t="s">
        <v>295</v>
      </c>
      <c r="B34" s="741"/>
      <c r="C34" s="741"/>
      <c r="D34" s="741"/>
      <c r="E34" s="741"/>
      <c r="F34" s="741"/>
      <c r="G34" s="741"/>
      <c r="H34" s="742"/>
      <c r="I34" s="727" t="s">
        <v>412</v>
      </c>
      <c r="J34" s="729"/>
      <c r="K34" s="806" t="s">
        <v>413</v>
      </c>
      <c r="L34" s="807"/>
      <c r="M34" s="727" t="s">
        <v>294</v>
      </c>
      <c r="N34" s="729"/>
      <c r="O34" s="727">
        <v>2020</v>
      </c>
      <c r="P34" s="729"/>
      <c r="Q34" s="727">
        <v>2021</v>
      </c>
      <c r="R34" s="729"/>
    </row>
    <row r="35" spans="1:18" x14ac:dyDescent="0.25">
      <c r="A35" s="735" t="s">
        <v>428</v>
      </c>
      <c r="B35" s="736"/>
      <c r="C35" s="736"/>
      <c r="D35" s="736"/>
      <c r="E35" s="736"/>
      <c r="F35" s="736"/>
      <c r="G35" s="736"/>
      <c r="H35" s="737"/>
      <c r="I35" s="738">
        <v>1</v>
      </c>
      <c r="J35" s="666"/>
      <c r="K35" s="754"/>
      <c r="L35" s="666"/>
      <c r="M35" s="665"/>
      <c r="N35" s="665"/>
      <c r="O35" s="754"/>
      <c r="P35" s="666"/>
      <c r="Q35" s="754"/>
      <c r="R35" s="666"/>
    </row>
    <row r="36" spans="1:18" ht="24" customHeight="1" x14ac:dyDescent="0.25">
      <c r="A36" s="735" t="s">
        <v>401</v>
      </c>
      <c r="B36" s="736"/>
      <c r="C36" s="736"/>
      <c r="D36" s="736"/>
      <c r="E36" s="736"/>
      <c r="F36" s="736"/>
      <c r="G36" s="736"/>
      <c r="H36" s="737"/>
      <c r="I36" s="665">
        <v>3</v>
      </c>
      <c r="J36" s="665"/>
      <c r="K36" s="754"/>
      <c r="L36" s="666"/>
      <c r="O36" s="754"/>
      <c r="P36" s="666"/>
      <c r="Q36" s="754"/>
      <c r="R36" s="666"/>
    </row>
    <row r="37" spans="1:18" x14ac:dyDescent="0.25">
      <c r="A37" s="735" t="s">
        <v>399</v>
      </c>
      <c r="B37" s="736"/>
      <c r="C37" s="736"/>
      <c r="D37" s="736"/>
      <c r="E37" s="736"/>
      <c r="F37" s="736"/>
      <c r="G37" s="736"/>
      <c r="H37" s="737"/>
      <c r="I37" s="738">
        <v>1</v>
      </c>
      <c r="J37" s="666"/>
      <c r="K37" s="666"/>
      <c r="L37" s="666"/>
      <c r="M37" s="665"/>
      <c r="N37" s="665"/>
      <c r="O37" s="666"/>
      <c r="P37" s="666"/>
      <c r="Q37" s="665"/>
      <c r="R37" s="665"/>
    </row>
    <row r="39" spans="1:18" x14ac:dyDescent="0.25">
      <c r="A39" s="767" t="s">
        <v>298</v>
      </c>
      <c r="B39" s="768"/>
      <c r="C39" s="768"/>
      <c r="D39" s="768"/>
      <c r="E39" s="768"/>
      <c r="F39" s="768"/>
      <c r="G39" s="768"/>
      <c r="H39" s="768"/>
      <c r="I39" s="768"/>
      <c r="J39" s="768"/>
      <c r="K39" s="768"/>
      <c r="L39" s="768"/>
      <c r="M39" s="768"/>
      <c r="N39" s="769"/>
    </row>
    <row r="40" spans="1:18" ht="48.75" customHeight="1" x14ac:dyDescent="0.25">
      <c r="A40" s="770" t="s">
        <v>299</v>
      </c>
      <c r="B40" s="770"/>
      <c r="C40" s="52" t="s">
        <v>300</v>
      </c>
      <c r="D40" s="52" t="s">
        <v>301</v>
      </c>
      <c r="E40" s="52" t="s">
        <v>302</v>
      </c>
      <c r="F40" s="52" t="s">
        <v>303</v>
      </c>
      <c r="G40" s="52" t="s">
        <v>304</v>
      </c>
      <c r="H40" s="52" t="s">
        <v>305</v>
      </c>
      <c r="I40" s="52" t="s">
        <v>306</v>
      </c>
      <c r="J40" s="52" t="s">
        <v>307</v>
      </c>
      <c r="K40" s="52" t="s">
        <v>308</v>
      </c>
      <c r="L40" s="52" t="s">
        <v>309</v>
      </c>
      <c r="M40" s="52" t="s">
        <v>310</v>
      </c>
      <c r="N40" s="52" t="s">
        <v>311</v>
      </c>
    </row>
    <row r="41" spans="1:18" ht="12" customHeight="1" x14ac:dyDescent="0.25">
      <c r="A41" s="763">
        <f>IF(A24&gt;0,A24,"")</f>
        <v>1</v>
      </c>
      <c r="B41" s="764"/>
      <c r="C41" s="53"/>
      <c r="D41" s="53"/>
      <c r="E41" s="53"/>
      <c r="F41" s="54"/>
      <c r="G41" s="54"/>
      <c r="H41" s="54"/>
      <c r="I41" s="54"/>
      <c r="J41" s="141"/>
      <c r="K41" s="54"/>
      <c r="L41" s="53"/>
      <c r="M41" s="53"/>
      <c r="N41" s="53"/>
    </row>
    <row r="42" spans="1:18" ht="12" customHeight="1" thickBot="1" x14ac:dyDescent="0.3">
      <c r="A42" s="840"/>
      <c r="B42" s="841"/>
      <c r="C42" s="324" t="s">
        <v>346</v>
      </c>
      <c r="D42" s="324" t="s">
        <v>346</v>
      </c>
      <c r="E42" s="324" t="s">
        <v>346</v>
      </c>
      <c r="F42" s="324" t="s">
        <v>346</v>
      </c>
      <c r="G42" s="324" t="s">
        <v>346</v>
      </c>
      <c r="H42" s="324" t="s">
        <v>346</v>
      </c>
      <c r="I42" s="324" t="s">
        <v>346</v>
      </c>
      <c r="J42" s="324" t="s">
        <v>346</v>
      </c>
      <c r="K42" s="324" t="s">
        <v>346</v>
      </c>
      <c r="L42" s="324" t="s">
        <v>346</v>
      </c>
      <c r="M42" s="324" t="s">
        <v>346</v>
      </c>
      <c r="N42" s="324" t="s">
        <v>346</v>
      </c>
    </row>
    <row r="43" spans="1:18" ht="12" customHeight="1" x14ac:dyDescent="0.25">
      <c r="A43" s="842">
        <f>IF(A25&gt;0,A25,"")</f>
        <v>2</v>
      </c>
      <c r="B43" s="843"/>
      <c r="C43" s="325"/>
      <c r="D43" s="325"/>
      <c r="E43" s="325"/>
      <c r="F43" s="327"/>
      <c r="G43" s="327"/>
      <c r="H43" s="327"/>
      <c r="I43" s="327"/>
      <c r="J43" s="327"/>
      <c r="K43" s="327"/>
      <c r="L43" s="325"/>
      <c r="M43" s="325"/>
      <c r="N43" s="329"/>
    </row>
    <row r="44" spans="1:18" ht="13.5" thickBot="1" x14ac:dyDescent="0.3">
      <c r="A44" s="844"/>
      <c r="B44" s="766"/>
      <c r="C44" s="324" t="s">
        <v>346</v>
      </c>
      <c r="D44" s="330" t="s">
        <v>346</v>
      </c>
      <c r="E44" s="330" t="s">
        <v>346</v>
      </c>
      <c r="F44" s="330" t="s">
        <v>346</v>
      </c>
      <c r="G44" s="330" t="s">
        <v>346</v>
      </c>
      <c r="H44" s="330" t="s">
        <v>346</v>
      </c>
      <c r="I44" s="324" t="s">
        <v>346</v>
      </c>
      <c r="J44" s="324" t="s">
        <v>346</v>
      </c>
      <c r="K44" s="324" t="s">
        <v>346</v>
      </c>
      <c r="L44" s="324" t="s">
        <v>346</v>
      </c>
      <c r="M44" s="324" t="s">
        <v>346</v>
      </c>
      <c r="N44" s="324" t="s">
        <v>346</v>
      </c>
    </row>
    <row r="45" spans="1:18" x14ac:dyDescent="0.25">
      <c r="A45" s="842">
        <f>IF(A26&gt;0,A26,"")</f>
        <v>3</v>
      </c>
      <c r="B45" s="843"/>
      <c r="C45" s="325"/>
      <c r="D45" s="326"/>
      <c r="E45" s="325"/>
      <c r="F45" s="327"/>
      <c r="G45" s="327"/>
      <c r="H45" s="327"/>
      <c r="I45" s="327"/>
      <c r="J45" s="327"/>
      <c r="K45" s="327"/>
      <c r="L45" s="328"/>
      <c r="M45" s="327"/>
      <c r="N45" s="329"/>
    </row>
    <row r="46" spans="1:18" ht="13.5" thickBot="1" x14ac:dyDescent="0.3">
      <c r="A46" s="844"/>
      <c r="B46" s="766"/>
      <c r="C46" s="324" t="s">
        <v>346</v>
      </c>
      <c r="D46" s="330" t="s">
        <v>346</v>
      </c>
      <c r="E46" s="330" t="s">
        <v>346</v>
      </c>
      <c r="F46" s="330" t="s">
        <v>346</v>
      </c>
      <c r="G46" s="330" t="s">
        <v>346</v>
      </c>
      <c r="H46" s="330" t="s">
        <v>346</v>
      </c>
      <c r="I46" s="324" t="s">
        <v>346</v>
      </c>
      <c r="J46" s="57"/>
      <c r="K46" s="58"/>
      <c r="L46" s="58"/>
      <c r="M46" s="58"/>
      <c r="N46" s="331"/>
    </row>
    <row r="47" spans="1:18" x14ac:dyDescent="0.25">
      <c r="A47" s="842">
        <v>4</v>
      </c>
      <c r="B47" s="843"/>
      <c r="C47" s="325"/>
      <c r="D47" s="325"/>
      <c r="E47" s="325"/>
      <c r="F47" s="327"/>
      <c r="G47" s="327"/>
      <c r="H47" s="327"/>
      <c r="I47" s="327"/>
      <c r="J47" s="327"/>
      <c r="K47" s="327"/>
      <c r="L47" s="327"/>
      <c r="M47" s="327"/>
      <c r="N47" s="329"/>
    </row>
    <row r="48" spans="1:18" ht="13.5" thickBot="1" x14ac:dyDescent="0.3">
      <c r="A48" s="844"/>
      <c r="B48" s="766"/>
      <c r="C48" s="56"/>
      <c r="D48" s="56"/>
      <c r="E48" s="56"/>
      <c r="F48" s="57"/>
      <c r="G48" s="330"/>
      <c r="H48" s="330"/>
      <c r="I48" s="57"/>
      <c r="J48" s="57"/>
      <c r="K48" s="57"/>
      <c r="L48" s="56"/>
      <c r="M48" s="56"/>
      <c r="N48" s="332"/>
    </row>
    <row r="49" spans="1:15" ht="13.5" thickBot="1" x14ac:dyDescent="0.3">
      <c r="A49" s="842">
        <v>5</v>
      </c>
      <c r="B49" s="843"/>
      <c r="C49" s="325"/>
      <c r="D49" s="325"/>
      <c r="E49" s="325"/>
      <c r="F49" s="327"/>
      <c r="G49" s="327"/>
      <c r="H49" s="327"/>
      <c r="I49" s="327"/>
      <c r="J49" s="327"/>
      <c r="K49" s="327"/>
      <c r="L49" s="325"/>
      <c r="M49" s="325"/>
      <c r="N49" s="333"/>
    </row>
    <row r="50" spans="1:15" ht="13.5" thickBot="1" x14ac:dyDescent="0.3">
      <c r="A50" s="844"/>
      <c r="B50" s="766"/>
      <c r="C50" s="56"/>
      <c r="D50" s="56"/>
      <c r="E50" s="56"/>
      <c r="F50" s="57"/>
      <c r="G50" s="57"/>
      <c r="H50" s="330"/>
      <c r="I50" s="330"/>
      <c r="J50" s="330"/>
      <c r="K50" s="330"/>
      <c r="L50" s="330"/>
      <c r="M50" s="330"/>
      <c r="N50" s="334"/>
    </row>
    <row r="51" spans="1:15" x14ac:dyDescent="0.25">
      <c r="A51" s="842">
        <v>6</v>
      </c>
      <c r="B51" s="843"/>
      <c r="C51" s="325"/>
      <c r="D51" s="325"/>
      <c r="E51" s="325"/>
      <c r="F51" s="327"/>
      <c r="G51" s="327"/>
      <c r="H51" s="327"/>
      <c r="I51" s="327"/>
      <c r="J51" s="327"/>
      <c r="K51" s="327"/>
      <c r="L51" s="325"/>
      <c r="M51" s="325"/>
      <c r="N51" s="329"/>
    </row>
    <row r="52" spans="1:15" ht="13.5" thickBot="1" x14ac:dyDescent="0.3">
      <c r="A52" s="844"/>
      <c r="B52" s="766"/>
      <c r="C52" s="56"/>
      <c r="D52" s="56"/>
      <c r="E52" s="56"/>
      <c r="F52" s="57"/>
      <c r="G52" s="57"/>
      <c r="H52" s="330"/>
      <c r="I52" s="57"/>
      <c r="J52" s="57"/>
      <c r="K52" s="57"/>
      <c r="L52" s="56"/>
      <c r="M52" s="56"/>
      <c r="N52" s="331"/>
    </row>
    <row r="53" spans="1:15" x14ac:dyDescent="0.25">
      <c r="A53" s="842">
        <v>7</v>
      </c>
      <c r="B53" s="843"/>
      <c r="C53" s="325"/>
      <c r="D53" s="325"/>
      <c r="E53" s="325"/>
      <c r="F53" s="327"/>
      <c r="G53" s="327"/>
      <c r="H53" s="327"/>
      <c r="I53" s="327"/>
      <c r="J53" s="327"/>
      <c r="K53" s="327"/>
      <c r="L53" s="325"/>
      <c r="M53" s="325"/>
      <c r="N53" s="329"/>
    </row>
    <row r="54" spans="1:15" ht="10.5" customHeight="1" thickBot="1" x14ac:dyDescent="0.3">
      <c r="A54" s="844"/>
      <c r="B54" s="766"/>
      <c r="C54" s="56"/>
      <c r="D54" s="56"/>
      <c r="E54" s="56"/>
      <c r="F54" s="57"/>
      <c r="G54" s="57"/>
      <c r="H54" s="57"/>
      <c r="I54" s="57"/>
      <c r="J54" s="57"/>
      <c r="K54" s="57"/>
      <c r="L54" s="56"/>
      <c r="M54" s="56"/>
      <c r="N54" s="331"/>
    </row>
    <row r="55" spans="1:15" ht="1.5" hidden="1" customHeight="1" x14ac:dyDescent="0.25">
      <c r="A55" s="763">
        <v>8</v>
      </c>
      <c r="B55" s="764"/>
      <c r="C55" s="53"/>
      <c r="D55" s="53"/>
      <c r="E55" s="53"/>
      <c r="F55" s="54"/>
      <c r="G55" s="54"/>
      <c r="H55" s="54"/>
      <c r="I55" s="54"/>
      <c r="J55" s="54"/>
      <c r="K55" s="54"/>
      <c r="L55" s="53"/>
      <c r="M55" s="53"/>
      <c r="N55" s="60"/>
      <c r="O55" s="61"/>
    </row>
    <row r="56" spans="1:15" ht="13.5" hidden="1" thickBot="1" x14ac:dyDescent="0.3">
      <c r="A56" s="765"/>
      <c r="B56" s="766"/>
      <c r="C56" s="56"/>
      <c r="D56" s="56"/>
      <c r="E56" s="56"/>
      <c r="F56" s="57"/>
      <c r="G56" s="57"/>
      <c r="H56" s="57"/>
      <c r="I56" s="57"/>
      <c r="J56" s="57"/>
      <c r="K56" s="57"/>
      <c r="L56" s="56"/>
      <c r="M56" s="56"/>
      <c r="N56" s="56"/>
    </row>
    <row r="57" spans="1:15" hidden="1" x14ac:dyDescent="0.25">
      <c r="A57" s="763">
        <v>9</v>
      </c>
      <c r="B57" s="764"/>
      <c r="C57" s="53"/>
      <c r="D57" s="53"/>
      <c r="E57" s="53"/>
      <c r="F57" s="54"/>
      <c r="G57" s="54"/>
      <c r="H57" s="54"/>
      <c r="I57" s="54"/>
      <c r="J57" s="54"/>
      <c r="K57" s="54"/>
      <c r="L57" s="53"/>
      <c r="M57" s="53"/>
      <c r="N57" s="53"/>
    </row>
    <row r="58" spans="1:15" ht="13.5" hidden="1" thickBot="1" x14ac:dyDescent="0.3">
      <c r="A58" s="765"/>
      <c r="B58" s="766"/>
      <c r="C58" s="56"/>
      <c r="D58" s="56"/>
      <c r="E58" s="56"/>
      <c r="F58" s="57"/>
      <c r="G58" s="57"/>
      <c r="H58" s="57"/>
      <c r="I58" s="57"/>
      <c r="J58" s="57"/>
      <c r="K58" s="57"/>
      <c r="L58" s="56"/>
      <c r="M58" s="56"/>
      <c r="N58" s="56"/>
    </row>
    <row r="59" spans="1:15" hidden="1" x14ac:dyDescent="0.25">
      <c r="A59" s="763">
        <v>10</v>
      </c>
      <c r="B59" s="764"/>
      <c r="C59" s="53"/>
      <c r="D59" s="53"/>
      <c r="E59" s="53"/>
      <c r="F59" s="54"/>
      <c r="G59" s="54"/>
      <c r="H59" s="54"/>
      <c r="I59" s="54"/>
      <c r="J59" s="54"/>
      <c r="K59" s="54"/>
      <c r="L59" s="53"/>
      <c r="M59" s="53"/>
      <c r="N59" s="53"/>
    </row>
    <row r="60" spans="1:15" ht="13.5" hidden="1" thickBot="1" x14ac:dyDescent="0.3">
      <c r="A60" s="765"/>
      <c r="B60" s="766"/>
      <c r="C60" s="56"/>
      <c r="D60" s="56"/>
      <c r="E60" s="56"/>
      <c r="F60" s="56"/>
      <c r="G60" s="56"/>
      <c r="H60" s="56"/>
      <c r="I60" s="56"/>
      <c r="J60" s="57"/>
      <c r="K60" s="57"/>
      <c r="L60" s="56"/>
      <c r="M60" s="56"/>
      <c r="N60" s="56"/>
    </row>
    <row r="61" spans="1:15" x14ac:dyDescent="0.25">
      <c r="A61" s="62"/>
      <c r="B61" s="62"/>
      <c r="C61" s="62"/>
      <c r="D61" s="62"/>
      <c r="E61" s="62"/>
      <c r="F61" s="62"/>
      <c r="G61" s="62"/>
      <c r="H61" s="62"/>
      <c r="I61" s="62"/>
      <c r="J61" s="62"/>
      <c r="K61" s="62"/>
      <c r="L61" s="62"/>
      <c r="M61" s="62"/>
      <c r="N61" s="62"/>
    </row>
    <row r="62" spans="1:15" x14ac:dyDescent="0.25">
      <c r="A62" s="771" t="s">
        <v>312</v>
      </c>
      <c r="B62" s="772"/>
      <c r="C62" s="772"/>
      <c r="D62" s="772"/>
      <c r="E62" s="772"/>
      <c r="F62" s="772"/>
      <c r="G62" s="772"/>
      <c r="H62" s="772"/>
      <c r="I62" s="772"/>
      <c r="J62" s="772"/>
      <c r="K62" s="772"/>
      <c r="L62" s="772"/>
      <c r="M62" s="772"/>
      <c r="N62" s="773"/>
    </row>
    <row r="63" spans="1:15" ht="31.5" customHeight="1" x14ac:dyDescent="0.25">
      <c r="A63" s="63" t="s">
        <v>313</v>
      </c>
      <c r="B63" s="774" t="s">
        <v>314</v>
      </c>
      <c r="C63" s="775"/>
      <c r="D63" s="775"/>
      <c r="E63" s="775"/>
      <c r="F63" s="776"/>
      <c r="G63" s="777" t="s">
        <v>315</v>
      </c>
      <c r="H63" s="777"/>
      <c r="I63" s="777" t="s">
        <v>316</v>
      </c>
      <c r="J63" s="777"/>
      <c r="K63" s="777" t="s">
        <v>317</v>
      </c>
      <c r="L63" s="777"/>
      <c r="M63" s="778" t="s">
        <v>318</v>
      </c>
      <c r="N63" s="778"/>
    </row>
    <row r="64" spans="1:15" x14ac:dyDescent="0.25">
      <c r="A64" s="140"/>
      <c r="B64" s="786" t="s">
        <v>402</v>
      </c>
      <c r="C64" s="781"/>
      <c r="D64" s="781"/>
      <c r="E64" s="781"/>
      <c r="F64" s="782"/>
      <c r="G64" s="783"/>
      <c r="H64" s="784"/>
      <c r="I64" s="785"/>
      <c r="J64" s="785"/>
      <c r="K64" s="785"/>
      <c r="L64" s="785"/>
      <c r="M64" s="779"/>
      <c r="N64" s="779"/>
    </row>
    <row r="65" spans="1:14" hidden="1" x14ac:dyDescent="0.25">
      <c r="A65" s="140" t="s">
        <v>1</v>
      </c>
      <c r="B65" s="786" t="s">
        <v>2</v>
      </c>
      <c r="C65" s="781"/>
      <c r="D65" s="781"/>
      <c r="E65" s="781"/>
      <c r="F65" s="782"/>
      <c r="G65" s="783"/>
      <c r="H65" s="784"/>
      <c r="I65" s="785"/>
      <c r="J65" s="785"/>
      <c r="K65" s="785"/>
      <c r="L65" s="785"/>
      <c r="M65" s="779"/>
      <c r="N65" s="779"/>
    </row>
    <row r="66" spans="1:14" hidden="1" x14ac:dyDescent="0.25">
      <c r="A66" s="64"/>
      <c r="B66" s="780"/>
      <c r="C66" s="781"/>
      <c r="D66" s="781"/>
      <c r="E66" s="781"/>
      <c r="F66" s="782"/>
      <c r="G66" s="783"/>
      <c r="H66" s="784"/>
      <c r="I66" s="785"/>
      <c r="J66" s="785"/>
      <c r="K66" s="785"/>
      <c r="L66" s="785"/>
      <c r="M66" s="779"/>
      <c r="N66" s="779"/>
    </row>
    <row r="67" spans="1:14" hidden="1" x14ac:dyDescent="0.25">
      <c r="A67" s="64"/>
      <c r="B67" s="780"/>
      <c r="C67" s="781"/>
      <c r="D67" s="781"/>
      <c r="E67" s="781"/>
      <c r="F67" s="782"/>
      <c r="G67" s="783"/>
      <c r="H67" s="784"/>
      <c r="I67" s="785"/>
      <c r="J67" s="785"/>
      <c r="K67" s="785"/>
      <c r="L67" s="785"/>
      <c r="M67" s="779"/>
      <c r="N67" s="779"/>
    </row>
    <row r="68" spans="1:14" hidden="1" x14ac:dyDescent="0.25">
      <c r="A68" s="64"/>
      <c r="B68" s="780"/>
      <c r="C68" s="781"/>
      <c r="D68" s="781"/>
      <c r="E68" s="781"/>
      <c r="F68" s="782"/>
      <c r="G68" s="783"/>
      <c r="H68" s="784"/>
      <c r="I68" s="785"/>
      <c r="J68" s="785"/>
      <c r="K68" s="785"/>
      <c r="L68" s="785"/>
      <c r="M68" s="779"/>
      <c r="N68" s="779"/>
    </row>
    <row r="65385" spans="251:255" x14ac:dyDescent="0.25">
      <c r="IQ65385" s="44" t="s">
        <v>324</v>
      </c>
      <c r="IR65385" s="44" t="s">
        <v>325</v>
      </c>
      <c r="IS65385" s="44" t="s">
        <v>326</v>
      </c>
      <c r="IT65385" s="44" t="s">
        <v>327</v>
      </c>
      <c r="IU65385" s="44" t="s">
        <v>328</v>
      </c>
    </row>
    <row r="65386" spans="251:255" x14ac:dyDescent="0.25">
      <c r="IQ65386" s="44" t="e">
        <f>#REF!&amp;$C$8</f>
        <v>#REF!</v>
      </c>
      <c r="IR65386" s="44" t="e">
        <f>#REF!</f>
        <v>#REF!</v>
      </c>
      <c r="IS65386" s="44" t="e">
        <f>$A$31&amp;" - "&amp;$B$25&amp;" - "&amp;$B$28&amp;" - "&amp;$I$28&amp;" - "&amp;#REF!&amp;" - "&amp;#REF!&amp;" - "&amp;#REF!&amp;" - "&amp;#REF!</f>
        <v>#REF!</v>
      </c>
      <c r="IT65386" s="44" t="e">
        <f>#REF!&amp;": "&amp;$I$31&amp;" - "&amp;#REF!&amp;": "&amp;#REF!&amp;" - "&amp;#REF!&amp;": "&amp;#REF!&amp;" - "&amp;#REF!&amp;": "&amp;#REF!&amp;" - "&amp;#REF!&amp;": "&amp;#REF!&amp;" - "&amp;#REF!&amp;": "&amp;#REF!&amp;" - "&amp;$A$33&amp;": "&amp;#REF!&amp;" - "&amp;$A$34&amp;": "&amp;#REF!&amp;" - "&amp;$A$35&amp;": "&amp;$I$35&amp;" - "&amp;#REF!&amp;": "&amp;#REF!&amp;" - "&amp;#REF!&amp;": "&amp;#REF!&amp;" - "&amp;#REF!&amp;": "&amp;#REF!&amp;" - "&amp;#REF!&amp;": "&amp;#REF!</f>
        <v>#REF!</v>
      </c>
      <c r="IU65386" s="44" t="e">
        <f>#REF!</f>
        <v>#REF!</v>
      </c>
    </row>
  </sheetData>
  <mergeCells count="126">
    <mergeCell ref="B65:F65"/>
    <mergeCell ref="G65:H65"/>
    <mergeCell ref="I65:J65"/>
    <mergeCell ref="K65:L65"/>
    <mergeCell ref="M65:N65"/>
    <mergeCell ref="B64:F64"/>
    <mergeCell ref="B68:F68"/>
    <mergeCell ref="G68:H68"/>
    <mergeCell ref="I68:J68"/>
    <mergeCell ref="K68:L68"/>
    <mergeCell ref="M68:N68"/>
    <mergeCell ref="B66:F66"/>
    <mergeCell ref="G66:H66"/>
    <mergeCell ref="I66:J66"/>
    <mergeCell ref="K66:L66"/>
    <mergeCell ref="M66:N66"/>
    <mergeCell ref="B67:F67"/>
    <mergeCell ref="G67:H67"/>
    <mergeCell ref="I67:J67"/>
    <mergeCell ref="K67:L67"/>
    <mergeCell ref="M67:N67"/>
    <mergeCell ref="G64:H64"/>
    <mergeCell ref="I64:J64"/>
    <mergeCell ref="K64:L64"/>
    <mergeCell ref="M64:N64"/>
    <mergeCell ref="A62:N62"/>
    <mergeCell ref="B63:F63"/>
    <mergeCell ref="G63:H63"/>
    <mergeCell ref="I63:J63"/>
    <mergeCell ref="K63:L63"/>
    <mergeCell ref="M63:N63"/>
    <mergeCell ref="A49:B50"/>
    <mergeCell ref="A51:B52"/>
    <mergeCell ref="A53:B54"/>
    <mergeCell ref="A55:B56"/>
    <mergeCell ref="A57:B58"/>
    <mergeCell ref="A59:B60"/>
    <mergeCell ref="A39:N39"/>
    <mergeCell ref="A40:B40"/>
    <mergeCell ref="A41:B42"/>
    <mergeCell ref="A43:B44"/>
    <mergeCell ref="A45:B46"/>
    <mergeCell ref="A47:B48"/>
    <mergeCell ref="A37:H37"/>
    <mergeCell ref="I37:J37"/>
    <mergeCell ref="K37:L37"/>
    <mergeCell ref="M37:N37"/>
    <mergeCell ref="O37:P37"/>
    <mergeCell ref="Q37:R37"/>
    <mergeCell ref="A36:H36"/>
    <mergeCell ref="K36:L36"/>
    <mergeCell ref="I36:J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K33:L33"/>
    <mergeCell ref="M33:N33"/>
    <mergeCell ref="O33:P33"/>
    <mergeCell ref="Q33:R33"/>
    <mergeCell ref="O32:P32"/>
    <mergeCell ref="Q32:R32"/>
    <mergeCell ref="I32:J32"/>
    <mergeCell ref="O30:P30"/>
    <mergeCell ref="Q30:R30"/>
    <mergeCell ref="I31:J31"/>
    <mergeCell ref="K31:L31"/>
    <mergeCell ref="M31:N31"/>
    <mergeCell ref="O31:P31"/>
    <mergeCell ref="Q31:R31"/>
    <mergeCell ref="A31:H31"/>
    <mergeCell ref="B26:G26"/>
    <mergeCell ref="I26:N26"/>
    <mergeCell ref="B27:G27"/>
    <mergeCell ref="I27:N27"/>
    <mergeCell ref="A32:H32"/>
    <mergeCell ref="I33:J33"/>
    <mergeCell ref="K32:L32"/>
    <mergeCell ref="M32:N32"/>
    <mergeCell ref="A23:N23"/>
    <mergeCell ref="I24:N24"/>
    <mergeCell ref="B24:G24"/>
    <mergeCell ref="A8:B8"/>
    <mergeCell ref="C8:N8"/>
    <mergeCell ref="B28:G28"/>
    <mergeCell ref="I28:N28"/>
    <mergeCell ref="A29:N29"/>
    <mergeCell ref="A30:H30"/>
    <mergeCell ref="I30:J30"/>
    <mergeCell ref="K30:L30"/>
    <mergeCell ref="M30:N30"/>
    <mergeCell ref="A5:D6"/>
    <mergeCell ref="E5:H6"/>
    <mergeCell ref="I5:N5"/>
    <mergeCell ref="I6:J6"/>
    <mergeCell ref="K6:L6"/>
    <mergeCell ref="M6:N6"/>
    <mergeCell ref="B25:G25"/>
    <mergeCell ref="I25:N25"/>
    <mergeCell ref="A1:N1"/>
    <mergeCell ref="A2:D2"/>
    <mergeCell ref="E2:H2"/>
    <mergeCell ref="I2:N2"/>
    <mergeCell ref="A3:D4"/>
    <mergeCell ref="E3:H4"/>
    <mergeCell ref="I3:N4"/>
    <mergeCell ref="A7:D7"/>
    <mergeCell ref="E7:H7"/>
    <mergeCell ref="I7:J7"/>
    <mergeCell ref="K7:L7"/>
    <mergeCell ref="M7:N7"/>
    <mergeCell ref="A9:B9"/>
    <mergeCell ref="C9:N9"/>
    <mergeCell ref="A10:B22"/>
    <mergeCell ref="C10:N22"/>
  </mergeCells>
  <conditionalFormatting sqref="C43:N43 C45:N45 C47:N47 C55:N55 C49:M49 C53:N53 C51:N51 C57:N57 C59:N59 C41:N41">
    <cfRule type="cellIs" dxfId="20" priority="22" stopIfTrue="1" operator="equal">
      <formula>"x"</formula>
    </cfRule>
  </conditionalFormatting>
  <conditionalFormatting sqref="C48:F48 C56:N56 C50:G50 C54:N54 N49 C52:G52 C58:N58 C60:N60 J46:N46 I48:N48 I52:N52">
    <cfRule type="cellIs" dxfId="19" priority="23" stopIfTrue="1" operator="equal">
      <formula>"x"</formula>
    </cfRule>
  </conditionalFormatting>
  <conditionalFormatting sqref="H42">
    <cfRule type="cellIs" dxfId="18" priority="21" stopIfTrue="1" operator="equal">
      <formula>"x"</formula>
    </cfRule>
  </conditionalFormatting>
  <conditionalFormatting sqref="C42:G42">
    <cfRule type="cellIs" dxfId="17" priority="20" stopIfTrue="1" operator="equal">
      <formula>"x"</formula>
    </cfRule>
  </conditionalFormatting>
  <conditionalFormatting sqref="H44">
    <cfRule type="cellIs" dxfId="16" priority="19" stopIfTrue="1" operator="equal">
      <formula>"x"</formula>
    </cfRule>
  </conditionalFormatting>
  <conditionalFormatting sqref="D44:G44">
    <cfRule type="cellIs" dxfId="15" priority="18" stopIfTrue="1" operator="equal">
      <formula>"x"</formula>
    </cfRule>
  </conditionalFormatting>
  <conditionalFormatting sqref="M50">
    <cfRule type="cellIs" dxfId="14" priority="13" stopIfTrue="1" operator="equal">
      <formula>"x"</formula>
    </cfRule>
  </conditionalFormatting>
  <conditionalFormatting sqref="H50:L50">
    <cfRule type="cellIs" dxfId="13" priority="12" stopIfTrue="1" operator="equal">
      <formula>"x"</formula>
    </cfRule>
  </conditionalFormatting>
  <conditionalFormatting sqref="H48">
    <cfRule type="cellIs" dxfId="12" priority="15" stopIfTrue="1" operator="equal">
      <formula>"x"</formula>
    </cfRule>
  </conditionalFormatting>
  <conditionalFormatting sqref="G48">
    <cfRule type="cellIs" dxfId="11" priority="14" stopIfTrue="1" operator="equal">
      <formula>"x"</formula>
    </cfRule>
  </conditionalFormatting>
  <conditionalFormatting sqref="N50">
    <cfRule type="cellIs" dxfId="10" priority="11" stopIfTrue="1" operator="equal">
      <formula>"x"</formula>
    </cfRule>
  </conditionalFormatting>
  <conditionalFormatting sqref="H52">
    <cfRule type="cellIs" dxfId="9" priority="10" stopIfTrue="1" operator="equal">
      <formula>"x"</formula>
    </cfRule>
  </conditionalFormatting>
  <conditionalFormatting sqref="N44">
    <cfRule type="cellIs" dxfId="8" priority="9" stopIfTrue="1" operator="equal">
      <formula>"x"</formula>
    </cfRule>
  </conditionalFormatting>
  <conditionalFormatting sqref="I44:M44">
    <cfRule type="cellIs" dxfId="7" priority="8" stopIfTrue="1" operator="equal">
      <formula>"x"</formula>
    </cfRule>
  </conditionalFormatting>
  <conditionalFormatting sqref="N42">
    <cfRule type="cellIs" dxfId="6" priority="7" stopIfTrue="1" operator="equal">
      <formula>"x"</formula>
    </cfRule>
  </conditionalFormatting>
  <conditionalFormatting sqref="I42:M42">
    <cfRule type="cellIs" dxfId="5" priority="6" stopIfTrue="1" operator="equal">
      <formula>"x"</formula>
    </cfRule>
  </conditionalFormatting>
  <conditionalFormatting sqref="C44">
    <cfRule type="cellIs" dxfId="4" priority="5" stopIfTrue="1" operator="equal">
      <formula>"x"</formula>
    </cfRule>
  </conditionalFormatting>
  <conditionalFormatting sqref="H46">
    <cfRule type="cellIs" dxfId="3" priority="4" stopIfTrue="1" operator="equal">
      <formula>"x"</formula>
    </cfRule>
  </conditionalFormatting>
  <conditionalFormatting sqref="D46:G46">
    <cfRule type="cellIs" dxfId="2" priority="3" stopIfTrue="1" operator="equal">
      <formula>"x"</formula>
    </cfRule>
  </conditionalFormatting>
  <conditionalFormatting sqref="I46">
    <cfRule type="cellIs" dxfId="1" priority="2" stopIfTrue="1" operator="equal">
      <formula>"x"</formula>
    </cfRule>
  </conditionalFormatting>
  <conditionalFormatting sqref="C46">
    <cfRule type="cellIs" dxfId="0"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41:N60" xr:uid="{00000000-0002-0000-0700-000000000000}"/>
  </dataValidations>
  <pageMargins left="0.75" right="0.75" top="1" bottom="1" header="0.5" footer="0.5"/>
  <pageSetup paperSize="9" scale="1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8</vt:i4>
      </vt:variant>
    </vt:vector>
  </HeadingPairs>
  <TitlesOfParts>
    <vt:vector size="16" baseType="lpstr">
      <vt:lpstr>Schema Generale</vt:lpstr>
      <vt:lpstr>Organizzazione</vt:lpstr>
      <vt:lpstr>Caratteristiche</vt:lpstr>
      <vt:lpstr>Economico Patrimoniale</vt:lpstr>
      <vt:lpstr>Missione programma processo</vt:lpstr>
      <vt:lpstr>Anticorruzione- obiettivo 1  </vt:lpstr>
      <vt:lpstr>Digitalizzazione Docum- Obj 2</vt:lpstr>
      <vt:lpstr>Sost. Risorse Umane - obj 3</vt:lpstr>
      <vt:lpstr>'Anticorruzione- obiettivo 1  '!Area_stampa</vt:lpstr>
      <vt:lpstr>Caratteristiche!Area_stampa</vt:lpstr>
      <vt:lpstr>'Digitalizzazione Docum- Obj 2'!Area_stampa</vt:lpstr>
      <vt:lpstr>'Economico Patrimoniale'!Area_stampa</vt:lpstr>
      <vt:lpstr>Organizzazione!Area_stampa</vt:lpstr>
      <vt:lpstr>'Schema Generale'!Area_stampa</vt:lpstr>
      <vt:lpstr>'Sost. Risorse Umane - obj 3'!Area_stampa</vt:lpstr>
      <vt:lpstr>'Missione programma processo'!Titoli_stampa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RAVINALE</dc:creator>
  <cp:lastModifiedBy>Roberto Inferrera</cp:lastModifiedBy>
  <cp:lastPrinted>2019-10-28T11:36:48Z</cp:lastPrinted>
  <dcterms:created xsi:type="dcterms:W3CDTF">2006-09-16T00:00:00Z</dcterms:created>
  <dcterms:modified xsi:type="dcterms:W3CDTF">2019-10-28T11:37:35Z</dcterms:modified>
</cp:coreProperties>
</file>