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autoCompressPictures="0" defaultThemeVersion="124226"/>
  <mc:AlternateContent xmlns:mc="http://schemas.openxmlformats.org/markup-compatibility/2006">
    <mc:Choice Requires="x15">
      <x15ac:absPath xmlns:x15ac="http://schemas.microsoft.com/office/spreadsheetml/2010/11/ac" url="C:\Users\roberto.inferrera\Desktop\"/>
    </mc:Choice>
  </mc:AlternateContent>
  <xr:revisionPtr revIDLastSave="0" documentId="13_ncr:1_{413E1830-12BE-43B2-8A64-600023F7B928}" xr6:coauthVersionLast="45" xr6:coauthVersionMax="45" xr10:uidLastSave="{00000000-0000-0000-0000-000000000000}"/>
  <bookViews>
    <workbookView xWindow="-120" yWindow="-120" windowWidth="29040" windowHeight="15840" xr2:uid="{00000000-000D-0000-FFFF-FFFF00000000}"/>
  </bookViews>
  <sheets>
    <sheet name="Schema Generale" sheetId="1" r:id="rId1"/>
    <sheet name="Organizzazione" sheetId="2" r:id="rId2"/>
    <sheet name="Caratteristiche" sheetId="3" r:id="rId3"/>
    <sheet name="Economico Patrimoniale" sheetId="4" r:id="rId4"/>
    <sheet name="Missione programma processo" sheetId="5" r:id="rId5"/>
    <sheet name="Attivazione C.O.C.- Obj 1  " sheetId="32" r:id="rId6"/>
    <sheet name="Solidarietà Alimentare- Obj 2" sheetId="28" r:id="rId7"/>
    <sheet name="Regolamento Contr.Costr - Obj 3" sheetId="34" r:id="rId8"/>
  </sheets>
  <externalReferences>
    <externalReference r:id="rId9"/>
  </externalReferences>
  <definedNames>
    <definedName name="_xlnm._FilterDatabase" localSheetId="0" hidden="1">'Schema Generale'!#REF!</definedName>
    <definedName name="area">[1]db1!$B$2:$B$20</definedName>
    <definedName name="_xlnm.Print_Area" localSheetId="5">'Attivazione C.O.C.- Obj 1  '!$A$1:$R$90</definedName>
    <definedName name="_xlnm.Print_Area" localSheetId="2">Caratteristiche!$A$2:$N$44</definedName>
    <definedName name="_xlnm.Print_Area" localSheetId="3">'Economico Patrimoniale'!$A$1:$L$105</definedName>
    <definedName name="_xlnm.Print_Area" localSheetId="1">Organizzazione!$A$1:$L$61</definedName>
    <definedName name="_xlnm.Print_Area" localSheetId="7">'Regolamento Contr.Costr - Obj 3'!$A$1:$R$68</definedName>
    <definedName name="_xlnm.Print_Area" localSheetId="0">'Schema Generale'!$A$1:$G$49</definedName>
    <definedName name="_xlnm.Print_Area" localSheetId="6">'Solidarietà Alimentare- Obj 2'!$A$1:$N$76</definedName>
    <definedName name="cronoprogramma">[1]db1!$K$1</definedName>
    <definedName name="nome">[1]db1!$C$2:$C$20</definedName>
    <definedName name="Payment_Needed">"Pagamento richiesto"</definedName>
    <definedName name="Reimbursement">"Rimborso"</definedName>
    <definedName name="tipo">[1]db1!$E$2:$E$4</definedName>
    <definedName name="_xlnm.Print_Titles" localSheetId="4">'Missione programma processo'!$1:$1</definedName>
    <definedName name="Z_0CDFE071_D2BF_4AC9_96FE_3C7CC2EB89D1_.wvu.Cols" localSheetId="0" hidden="1">'Schema Generale'!$F:$G</definedName>
    <definedName name="Z_0CDFE071_D2BF_4AC9_96FE_3C7CC2EB89D1_.wvu.PrintArea" localSheetId="2" hidden="1">Caratteristiche!$A$2:$N$44</definedName>
    <definedName name="Z_0CDFE071_D2BF_4AC9_96FE_3C7CC2EB89D1_.wvu.PrintArea" localSheetId="3" hidden="1">'Economico Patrimoniale'!$A$1:$H$105</definedName>
    <definedName name="Z_0CDFE071_D2BF_4AC9_96FE_3C7CC2EB89D1_.wvu.PrintArea" localSheetId="1" hidden="1">Organizzazione!$A$1:$L$61</definedName>
    <definedName name="Z_0CDFE071_D2BF_4AC9_96FE_3C7CC2EB89D1_.wvu.PrintArea" localSheetId="0" hidden="1">'Schema Generale'!$A$1:$G$49</definedName>
    <definedName name="Z_0CDFE071_D2BF_4AC9_96FE_3C7CC2EB89D1_.wvu.Rows" localSheetId="2" hidden="1">Caratteristiche!$7:$7</definedName>
    <definedName name="Z_16B7DE21_A045_4CA8_8E8A_B264E96AA2CC_.wvu.Cols" localSheetId="0" hidden="1">'Schema Generale'!$F:$G</definedName>
    <definedName name="Z_16B7DE21_A045_4CA8_8E8A_B264E96AA2CC_.wvu.PrintArea" localSheetId="2" hidden="1">Caratteristiche!$A$2:$N$44</definedName>
    <definedName name="Z_16B7DE21_A045_4CA8_8E8A_B264E96AA2CC_.wvu.PrintArea" localSheetId="3" hidden="1">'Economico Patrimoniale'!$A$1:$H$105</definedName>
    <definedName name="Z_16B7DE21_A045_4CA8_8E8A_B264E96AA2CC_.wvu.PrintArea" localSheetId="1" hidden="1">Organizzazione!$A$1:$L$61</definedName>
    <definedName name="Z_16B7DE21_A045_4CA8_8E8A_B264E96AA2CC_.wvu.PrintArea" localSheetId="0" hidden="1">'Schema Generale'!$A$1:$G$49</definedName>
    <definedName name="Z_16B7DE21_A045_4CA8_8E8A_B264E96AA2CC_.wvu.Rows" localSheetId="2" hidden="1">Caratteristiche!$7:$7</definedName>
    <definedName name="Z_FD66CCA4_E734_40F6_A42D_704ADC03C8FF_.wvu.Cols" localSheetId="0" hidden="1">'Schema Generale'!$F:$G</definedName>
    <definedName name="Z_FD66CCA4_E734_40F6_A42D_704ADC03C8FF_.wvu.PrintArea" localSheetId="2" hidden="1">Caratteristiche!$A$2:$N$44</definedName>
    <definedName name="Z_FD66CCA4_E734_40F6_A42D_704ADC03C8FF_.wvu.PrintArea" localSheetId="3" hidden="1">'Economico Patrimoniale'!$A$1:$H$105</definedName>
    <definedName name="Z_FD66CCA4_E734_40F6_A42D_704ADC03C8FF_.wvu.PrintArea" localSheetId="1" hidden="1">Organizzazione!$A$1:$L$61</definedName>
    <definedName name="Z_FD66CCA4_E734_40F6_A42D_704ADC03C8FF_.wvu.PrintArea" localSheetId="0" hidden="1">'Schema Generale'!$A$1:$G$49</definedName>
    <definedName name="Z_FD66CCA4_E734_40F6_A42D_704ADC03C8FF_.wvu.Rows" localSheetId="2" hidden="1">Caratteristiche!$7:$7</definedName>
  </definedNames>
  <calcPr calcId="181029"/>
  <customWorkbookViews>
    <customWorkbookView name="Gabriella - Visualizzazione personale" guid="{5274FD7E-76C2-47C3-8C9C-C2C181076605}" mergeInterval="0" personalView="1" maximized="1" windowWidth="1436" windowHeight="720" activeSheetId="6"/>
    <customWorkbookView name="TRAPANESE - Visualizzazione personale" guid="{0CDFE071-D2BF-4AC9-96FE-3C7CC2EB89D1}" mergeInterval="0" personalView="1" maximized="1" xWindow="1" yWindow="1" windowWidth="1436" windowHeight="670" activeSheetId="5"/>
    <customWorkbookView name="CAPPA - Visualizzazione personale" guid="{16B7DE21-A045-4CA8-8E8A-B264E96AA2CC}" mergeInterval="0" personalView="1" maximized="1" xWindow="1" yWindow="1" windowWidth="1436" windowHeight="670" activeSheetId="5"/>
    <customWorkbookView name="QUIRICO - Visualizzazione personale" guid="{FD66CCA4-E734-40F6-A42D-704ADC03C8FF}" mergeInterval="0" personalView="1" maximized="1" windowWidth="1436" windowHeight="746"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3" i="3" l="1"/>
  <c r="K9" i="2"/>
  <c r="K14" i="4"/>
  <c r="I25" i="4"/>
  <c r="J45" i="4"/>
  <c r="H36" i="4"/>
  <c r="J36" i="4"/>
  <c r="J25" i="4"/>
  <c r="J14" i="4"/>
  <c r="G4" i="3" l="1"/>
  <c r="M37" i="3"/>
  <c r="G37" i="3"/>
  <c r="G59" i="2"/>
  <c r="E59" i="2"/>
  <c r="G53" i="2"/>
  <c r="E53" i="2"/>
  <c r="I45" i="4"/>
  <c r="H45" i="4"/>
  <c r="G45" i="4"/>
  <c r="F45" i="4"/>
  <c r="E45" i="4"/>
  <c r="I36" i="4"/>
  <c r="G36" i="4"/>
  <c r="F36" i="4"/>
  <c r="E36" i="4"/>
  <c r="H25" i="4"/>
  <c r="G25" i="4"/>
  <c r="F25" i="4"/>
  <c r="E25" i="4"/>
  <c r="I14" i="4"/>
  <c r="H14" i="4"/>
  <c r="G14" i="4"/>
  <c r="F14" i="4"/>
  <c r="E14" i="4"/>
  <c r="A68" i="34" l="1"/>
  <c r="M124" i="28"/>
  <c r="A105" i="28"/>
  <c r="G42" i="28"/>
  <c r="A22" i="28"/>
  <c r="A51" i="28" s="1"/>
  <c r="M121" i="32"/>
  <c r="A102" i="32"/>
  <c r="H25" i="32"/>
  <c r="A62" i="32" s="1"/>
  <c r="H24" i="32"/>
  <c r="A60" i="32" s="1"/>
  <c r="H23" i="32"/>
  <c r="A58" i="32" s="1"/>
  <c r="A22" i="32"/>
  <c r="A48" i="32" s="1"/>
  <c r="A23" i="28" l="1"/>
  <c r="A24" i="28" s="1"/>
  <c r="A25" i="28" s="1"/>
  <c r="A23" i="32"/>
  <c r="A55" i="28" l="1"/>
  <c r="A53" i="28"/>
  <c r="H22" i="28"/>
  <c r="A57" i="28"/>
  <c r="A50" i="32"/>
  <c r="A24" i="32"/>
  <c r="H23" i="28" l="1"/>
  <c r="A59" i="28"/>
  <c r="A52" i="32"/>
  <c r="A25" i="32"/>
  <c r="H24" i="28" l="1"/>
  <c r="A61" i="28"/>
  <c r="A54" i="32"/>
  <c r="H22" i="32"/>
  <c r="A56" i="32" s="1"/>
  <c r="A63" i="28" l="1"/>
  <c r="H25" i="28"/>
  <c r="A65" i="28" s="1"/>
  <c r="K86" i="4" l="1"/>
  <c r="K83" i="4"/>
  <c r="K100" i="4"/>
  <c r="K103" i="4"/>
  <c r="I103" i="4" l="1"/>
  <c r="I100" i="4"/>
  <c r="I75" i="4"/>
  <c r="I72" i="4"/>
  <c r="I69" i="4"/>
  <c r="I64" i="4"/>
  <c r="I61" i="4"/>
  <c r="I58" i="4"/>
  <c r="I97" i="4"/>
  <c r="I94" i="4"/>
  <c r="IU65386" i="34" l="1"/>
  <c r="IT65386" i="34"/>
  <c r="IS65386" i="34"/>
  <c r="IR65386" i="34"/>
  <c r="IQ65386" i="34"/>
  <c r="K75" i="4" l="1"/>
  <c r="K72" i="4"/>
  <c r="K69" i="4"/>
  <c r="K64" i="4"/>
  <c r="K61" i="4"/>
  <c r="K58" i="4"/>
  <c r="K36" i="4" l="1"/>
  <c r="K94" i="4" s="1"/>
  <c r="K25" i="4"/>
  <c r="I16" i="2"/>
  <c r="G16" i="2"/>
  <c r="E16" i="2"/>
  <c r="I9" i="2"/>
  <c r="G9" i="2"/>
  <c r="E9" i="2"/>
  <c r="E50" i="2" l="1"/>
  <c r="E56" i="2"/>
  <c r="E47" i="2"/>
  <c r="E38" i="2"/>
  <c r="G56" i="2"/>
  <c r="G50" i="2"/>
  <c r="G47" i="2"/>
  <c r="G38" i="2"/>
  <c r="K38" i="2"/>
  <c r="K16" i="2"/>
  <c r="G103" i="4"/>
  <c r="E103" i="4"/>
  <c r="G100" i="4"/>
  <c r="E100" i="4"/>
  <c r="G75" i="4"/>
  <c r="E75" i="4"/>
  <c r="G72" i="4"/>
  <c r="E72" i="4"/>
  <c r="G69" i="4"/>
  <c r="E69" i="4"/>
  <c r="G64" i="4"/>
  <c r="E64" i="4"/>
  <c r="G61" i="4"/>
  <c r="E61" i="4"/>
  <c r="G58" i="4"/>
  <c r="E58" i="4"/>
  <c r="G94" i="4" l="1"/>
  <c r="G97" i="4"/>
  <c r="E94" i="4"/>
  <c r="E97" i="4"/>
  <c r="R87" i="5"/>
  <c r="S87" i="5" s="1"/>
  <c r="R88" i="5"/>
  <c r="S88" i="5" s="1"/>
  <c r="R3" i="5"/>
  <c r="S3" i="5" s="1"/>
  <c r="R4" i="5"/>
  <c r="S4" i="5" s="1"/>
  <c r="R5" i="5"/>
  <c r="S5" i="5" s="1"/>
  <c r="R6" i="5"/>
  <c r="S6" i="5" s="1"/>
  <c r="R8" i="5"/>
  <c r="S8" i="5" s="1"/>
  <c r="R10" i="5"/>
  <c r="S10" i="5" s="1"/>
  <c r="R11" i="5"/>
  <c r="S11" i="5" s="1"/>
  <c r="R15" i="5"/>
  <c r="S15" i="5" s="1"/>
  <c r="R24" i="5"/>
  <c r="S24" i="5" s="1"/>
  <c r="R26" i="5"/>
  <c r="S26" i="5" s="1"/>
  <c r="R29" i="5"/>
  <c r="S29" i="5" s="1"/>
  <c r="R33" i="5"/>
  <c r="S33" i="5" s="1"/>
  <c r="R34" i="5"/>
  <c r="S34" i="5" s="1"/>
  <c r="R36" i="5"/>
  <c r="S36" i="5" s="1"/>
  <c r="R44" i="5"/>
  <c r="S44" i="5" s="1"/>
  <c r="R46" i="5"/>
  <c r="S46" i="5" s="1"/>
  <c r="R52" i="5"/>
  <c r="S52" i="5" s="1"/>
  <c r="R65" i="5"/>
  <c r="S65" i="5" s="1"/>
  <c r="R67" i="5"/>
  <c r="S67" i="5" s="1"/>
  <c r="R69" i="5"/>
  <c r="S69" i="5" s="1"/>
  <c r="R74" i="5"/>
  <c r="S74" i="5" s="1"/>
  <c r="R85" i="5"/>
  <c r="S85" i="5" s="1"/>
  <c r="O88" i="5"/>
  <c r="P88" i="5" s="1"/>
  <c r="O87" i="5"/>
  <c r="P87" i="5" s="1"/>
  <c r="O85" i="5"/>
  <c r="P85" i="5" s="1"/>
  <c r="O74" i="5"/>
  <c r="P74" i="5" s="1"/>
  <c r="O69" i="5"/>
  <c r="P69" i="5" s="1"/>
  <c r="O67" i="5"/>
  <c r="P67" i="5" s="1"/>
  <c r="O65" i="5"/>
  <c r="P65" i="5" s="1"/>
  <c r="O52" i="5"/>
  <c r="P52" i="5" s="1"/>
  <c r="O46" i="5"/>
  <c r="P46" i="5" s="1"/>
  <c r="O44" i="5"/>
  <c r="P44" i="5" s="1"/>
  <c r="O36" i="5"/>
  <c r="P36" i="5" s="1"/>
  <c r="O34" i="5"/>
  <c r="P34" i="5" s="1"/>
  <c r="O33" i="5"/>
  <c r="P33" i="5" s="1"/>
  <c r="O26" i="5"/>
  <c r="P26" i="5" s="1"/>
  <c r="O24" i="5"/>
  <c r="P24" i="5" s="1"/>
  <c r="O15" i="5"/>
  <c r="P15" i="5" s="1"/>
  <c r="O11" i="5"/>
  <c r="P11" i="5" s="1"/>
  <c r="O10" i="5"/>
  <c r="P10" i="5" s="1"/>
  <c r="O8" i="5"/>
  <c r="P8" i="5" s="1"/>
  <c r="O6" i="5"/>
  <c r="P6" i="5" s="1"/>
  <c r="O5" i="5"/>
  <c r="P5" i="5" s="1"/>
  <c r="O4" i="5"/>
  <c r="P4" i="5" s="1"/>
  <c r="O3" i="5"/>
  <c r="P3" i="5" s="1"/>
  <c r="O29" i="5"/>
  <c r="P29" i="5" s="1"/>
  <c r="H29" i="5"/>
  <c r="I29" i="5" s="1"/>
  <c r="H36" i="5"/>
  <c r="I36" i="5" s="1"/>
  <c r="H34" i="5"/>
  <c r="I34" i="5" s="1"/>
  <c r="IQ65393" i="28" l="1"/>
  <c r="IP65393" i="28"/>
  <c r="IO65393" i="28"/>
  <c r="IN65393" i="28"/>
  <c r="IM65393" i="28"/>
  <c r="H3" i="5"/>
  <c r="I3" i="5" s="1"/>
  <c r="H4" i="5"/>
  <c r="I4" i="5" s="1"/>
  <c r="H5" i="5"/>
  <c r="I5" i="5" s="1"/>
  <c r="H6" i="5"/>
  <c r="I6" i="5" s="1"/>
  <c r="H8" i="5"/>
  <c r="I8" i="5" s="1"/>
  <c r="H10" i="5"/>
  <c r="I10" i="5" s="1"/>
  <c r="H11" i="5"/>
  <c r="I11" i="5" s="1"/>
  <c r="H15" i="5"/>
  <c r="I15" i="5" s="1"/>
  <c r="H24" i="5"/>
  <c r="I24" i="5" s="1"/>
  <c r="H26" i="5"/>
  <c r="I26" i="5" s="1"/>
  <c r="H33" i="5"/>
  <c r="I33" i="5" s="1"/>
  <c r="H44" i="5"/>
  <c r="I44" i="5" s="1"/>
  <c r="H46" i="5"/>
  <c r="I46" i="5" s="1"/>
  <c r="H52" i="5"/>
  <c r="I52" i="5" s="1"/>
  <c r="H65" i="5"/>
  <c r="I65" i="5" s="1"/>
  <c r="H67" i="5"/>
  <c r="I67" i="5" s="1"/>
  <c r="H69" i="5"/>
  <c r="I69" i="5" s="1"/>
  <c r="H74" i="5"/>
  <c r="I74" i="5" s="1"/>
  <c r="H85" i="5"/>
  <c r="I85" i="5" s="1"/>
  <c r="H87" i="5"/>
  <c r="I87" i="5" s="1"/>
  <c r="H88" i="5"/>
  <c r="I88" i="5" s="1"/>
  <c r="I4" i="3"/>
  <c r="K4" i="3"/>
  <c r="K8" i="3"/>
  <c r="K13" i="3"/>
  <c r="M13" i="3"/>
  <c r="K19" i="3"/>
  <c r="M19" i="3"/>
  <c r="I37" i="3"/>
  <c r="K37" i="3"/>
  <c r="G43" i="3"/>
  <c r="I43" i="3"/>
  <c r="K43" i="3"/>
  <c r="K45" i="4" l="1"/>
  <c r="K97" i="4" s="1"/>
</calcChain>
</file>

<file path=xl/sharedStrings.xml><?xml version="1.0" encoding="utf-8"?>
<sst xmlns="http://schemas.openxmlformats.org/spreadsheetml/2006/main" count="860" uniqueCount="460">
  <si>
    <t>SERVIZI ISTITUZIONALI, GENERALI E DI GESTIONE</t>
  </si>
  <si>
    <t>ORDINE PUBBLICO E SICUREZZA</t>
  </si>
  <si>
    <t>ISTRUZIONE E DIRITTO ALLO STUDIO</t>
  </si>
  <si>
    <t>TUTELA E VALORIZZAZIONE DEI BENI E DELLE ATTIVITÀ CULTURALI</t>
  </si>
  <si>
    <t>POLITICHE GIOVANILI, SPORT E TEMPO LIBERO</t>
  </si>
  <si>
    <t>ASSETTO DEL TERRITORIO ED EDILIZIA ABITATIVA</t>
  </si>
  <si>
    <t>SVILUPPO SOSTENIBILE E TUTELA DEL TERRITORIO E DELL'AMBIENTE</t>
  </si>
  <si>
    <t>TRASPORTI E DIRITTO ALLA MOBILITÀ</t>
  </si>
  <si>
    <t>DIRITTI SOCIALI, POLITICHE SOCIALI E FAMIGLIA</t>
  </si>
  <si>
    <t>SVILUPPO ECONOMICO E COMPETITIVITÀ</t>
  </si>
  <si>
    <t>POLITICHE PER IL LAVORO E LA FORMAZIONE PROFESSIONALE</t>
  </si>
  <si>
    <t>AGRICOLTURA, POLITICHE AGROALIMENTARI E PESCA</t>
  </si>
  <si>
    <t>RELAZIONI INTERNAZIONALI</t>
  </si>
  <si>
    <t>Organi istituzionali</t>
  </si>
  <si>
    <t>Segreteria  Generale</t>
  </si>
  <si>
    <t>Gestione economica, finanziaria, programmazione e provveditorato</t>
  </si>
  <si>
    <t>Gestione delle entrate tributarie e servizi fiscali</t>
  </si>
  <si>
    <t>Gestione dei beni demaniali e patrimoniali</t>
  </si>
  <si>
    <t>Ufficio tecnico</t>
  </si>
  <si>
    <t>Elezioni e consultazioni popolari - Anagrafe e stato civile</t>
  </si>
  <si>
    <t>Statistica e sistemi informativi</t>
  </si>
  <si>
    <t>Altri servizi generali</t>
  </si>
  <si>
    <t>Polizia locale e amministrativa</t>
  </si>
  <si>
    <t>Sistema integrato di sicurezza urbana</t>
  </si>
  <si>
    <t>Istruzione prescolastica</t>
  </si>
  <si>
    <t>Altri ordini di istruzione non universitaria</t>
  </si>
  <si>
    <t>Istruzione universitaria</t>
  </si>
  <si>
    <t>Servizi ausiliari all’istruzione</t>
  </si>
  <si>
    <t>Valorizzazione dei beni di interesse storico</t>
  </si>
  <si>
    <t>Attività culturali e interventi diversi nel settore culturale</t>
  </si>
  <si>
    <t>Sport e tempo libero</t>
  </si>
  <si>
    <t>Giovani</t>
  </si>
  <si>
    <t>Urbanistica e assetto del territorio</t>
  </si>
  <si>
    <t>Edilizia residenziale pubblica e locale e piani di edilizia economico-popolare</t>
  </si>
  <si>
    <t>Difesa del suolo</t>
  </si>
  <si>
    <t>Tutela, valorizzazione e recupero ambientale</t>
  </si>
  <si>
    <t>Rifiuti</t>
  </si>
  <si>
    <t>Servizio idrico integrato</t>
  </si>
  <si>
    <t>Sviluppo sostenibile territorio montano piccoli Comuni</t>
  </si>
  <si>
    <t>Qualità dell'aria e riduzione dell'inquinamento</t>
  </si>
  <si>
    <t>Trasporto pubblico locale</t>
  </si>
  <si>
    <t>Viabilità e infrastrutture stradali</t>
  </si>
  <si>
    <t>Interventi per l'infanzia e i minori e per asili nido</t>
  </si>
  <si>
    <t>Interventi per la disabilità</t>
  </si>
  <si>
    <t>Interventi per gli anziani</t>
  </si>
  <si>
    <t>Interventi per soggetti a rischio di esclusione sociale</t>
  </si>
  <si>
    <t>Interventi per il diritto alla casa</t>
  </si>
  <si>
    <t>Programmazione e governo della rete dei servizi sociosanitari e sociali</t>
  </si>
  <si>
    <t>Cooperazione e associazionismo</t>
  </si>
  <si>
    <t>Servizio necroscopico e cimiteriale</t>
  </si>
  <si>
    <t>Commercio - reti distributive - tutela dei consumatori</t>
  </si>
  <si>
    <t>Reti e altri servizi di pubblica utilità</t>
  </si>
  <si>
    <t>Servizi per lo sviluppo del mercato del lavoro</t>
  </si>
  <si>
    <t>Sviluppo del settore agricolo e del sistema agroalimentare</t>
  </si>
  <si>
    <t>Relazioni internazionali e Cooperazione allo sviluppo</t>
  </si>
  <si>
    <t>Programma</t>
  </si>
  <si>
    <t>Missione</t>
  </si>
  <si>
    <t>Descrizione programma</t>
  </si>
  <si>
    <t>Spesa programma/abitanti al 31/12</t>
  </si>
  <si>
    <t>Spesa per abitante</t>
  </si>
  <si>
    <t>Formula</t>
  </si>
  <si>
    <t>Capacità di riscossione</t>
  </si>
  <si>
    <t>% copertura costi di gestione del patrimonio comunale</t>
  </si>
  <si>
    <t>Proventi totali derivanti dall'utilizzo del patrimonio/Spesa programma</t>
  </si>
  <si>
    <t xml:space="preserve">Oneri urbanizzazione accertati </t>
  </si>
  <si>
    <t>n. pratiche gestite</t>
  </si>
  <si>
    <t>Spesa media per atto</t>
  </si>
  <si>
    <t>Spesa del Programma/ somma di C.I., variazioni anagrafiche, …</t>
  </si>
  <si>
    <t>Spesa del Programma/ n. postazioni hardware</t>
  </si>
  <si>
    <t>Spesa media per postazione</t>
  </si>
  <si>
    <t>Spesa complessiva del contenzioso</t>
  </si>
  <si>
    <t>Importo capitoli contenziosi</t>
  </si>
  <si>
    <t>n. sanzioni</t>
  </si>
  <si>
    <t>n. sanzioni emesse</t>
  </si>
  <si>
    <t>n. ore servizio esterno/ore complessive di servizio anno</t>
  </si>
  <si>
    <t>Presidio del territorio</t>
  </si>
  <si>
    <t>n. indagini di p.g.</t>
  </si>
  <si>
    <t>n. indagini di polizia giudiziaria</t>
  </si>
  <si>
    <t>Spesa media per utente</t>
  </si>
  <si>
    <t>Spesa del programma/utenti</t>
  </si>
  <si>
    <t>Spesa media per alunno</t>
  </si>
  <si>
    <t>Spesa del programma/n. totale alunni (primaria + secondaria)</t>
  </si>
  <si>
    <t>Spesa media per pasto</t>
  </si>
  <si>
    <t>Spesa della refezione/n. pasti erogati</t>
  </si>
  <si>
    <t>Spesa media per alunno trasportato</t>
  </si>
  <si>
    <t>Spesa trasporto scolastico/n. alunni iscritti al servizio</t>
  </si>
  <si>
    <t xml:space="preserve"> Spesa media mq verde pubblico </t>
  </si>
  <si>
    <t>Importo spesa per verde pubblico/mq verde</t>
  </si>
  <si>
    <t xml:space="preserve"> % raccolta differenziata</t>
  </si>
  <si>
    <t>Q.li raccolta differenziata/quintali totali raccolta rifiuti</t>
  </si>
  <si>
    <t>Spesa media a punto luce</t>
  </si>
  <si>
    <t>Spesa per illuminazione/n. punti di luce totali</t>
  </si>
  <si>
    <t>Spesa per gestione strade/Km strade (escluse strade bianche)</t>
  </si>
  <si>
    <t>Spesa media per gestione strade a KM</t>
  </si>
  <si>
    <t>Spesa media per minore</t>
  </si>
  <si>
    <t>Spesa per interventi minori/n. minori in carico</t>
  </si>
  <si>
    <t>Spesa media per disabile</t>
  </si>
  <si>
    <t>Spesa media per anziani</t>
  </si>
  <si>
    <t>Spesa per interventi disabili/n. disabili in carico</t>
  </si>
  <si>
    <t>Spesa per interventi anziani/n. anziani in carico</t>
  </si>
  <si>
    <t>Spesa del programma/n. utenti</t>
  </si>
  <si>
    <t>Tasso di copertura</t>
  </si>
  <si>
    <t>Proventi totali cimitero/spesa del programma</t>
  </si>
  <si>
    <t>Utile d'esercizio della farmacia</t>
  </si>
  <si>
    <t>Utile d'esercizio</t>
  </si>
  <si>
    <t>VALORE ATTESO ANNO CORRENTE</t>
  </si>
  <si>
    <t>VALORE RAGGIUNTO ANNO CORRENTE</t>
  </si>
  <si>
    <t>Indicatori</t>
  </si>
  <si>
    <t>Spesa per alloggio</t>
  </si>
  <si>
    <t>Spesa del programma/n.alloggi ERP</t>
  </si>
  <si>
    <t>Valore medio contributo</t>
  </si>
  <si>
    <t>Spesa del programma/n.contributi</t>
  </si>
  <si>
    <t>Riscosso/accertato entrate proprie</t>
  </si>
  <si>
    <t xml:space="preserve">ANNO </t>
  </si>
  <si>
    <t>CARATTERISTICHE DELL'ENTE</t>
  </si>
  <si>
    <t>Popolazione</t>
  </si>
  <si>
    <t>Descrizione</t>
  </si>
  <si>
    <t>di cui popolazione straniera</t>
  </si>
  <si>
    <t>nati nell'anno</t>
  </si>
  <si>
    <t>deceduti nell'anno</t>
  </si>
  <si>
    <t>immigrati</t>
  </si>
  <si>
    <t>emigrati</t>
  </si>
  <si>
    <t>Popolazione per fasce d'età ISTAT</t>
  </si>
  <si>
    <t>Popolazione in età prescolare</t>
  </si>
  <si>
    <t>0-6 anni</t>
  </si>
  <si>
    <t>Popolazione in età scuola dell'obbligo</t>
  </si>
  <si>
    <t>7-14 anni</t>
  </si>
  <si>
    <t>Popolazione in forza lavoro</t>
  </si>
  <si>
    <t>15-29 anni</t>
  </si>
  <si>
    <t>Popolazione in età adulta</t>
  </si>
  <si>
    <t>30-65 anni</t>
  </si>
  <si>
    <t>Popolazione in età senile</t>
  </si>
  <si>
    <t>oltre 65 anni</t>
  </si>
  <si>
    <t>Popolazione per fasce d'età Stakeholders</t>
  </si>
  <si>
    <t>Prima infanzia</t>
  </si>
  <si>
    <t>0-3 anni</t>
  </si>
  <si>
    <t>Utenza scolastica</t>
  </si>
  <si>
    <t>4-13 anni</t>
  </si>
  <si>
    <t>Minori</t>
  </si>
  <si>
    <t>0-18 anni</t>
  </si>
  <si>
    <t>15-25 anni</t>
  </si>
  <si>
    <t>Popolazione massima insediabile (da strumento urbanistico vigente)</t>
  </si>
  <si>
    <t>Territorio</t>
  </si>
  <si>
    <t>Superficie in Kmq</t>
  </si>
  <si>
    <t>Frazioni</t>
  </si>
  <si>
    <t>Risorse idriche</t>
  </si>
  <si>
    <t>Laghi</t>
  </si>
  <si>
    <t>Fiumi</t>
  </si>
  <si>
    <t>Viabilità</t>
  </si>
  <si>
    <t>Strade</t>
  </si>
  <si>
    <t>Statali</t>
  </si>
  <si>
    <t>Km</t>
  </si>
  <si>
    <t>Provinciali</t>
  </si>
  <si>
    <t>Comunali</t>
  </si>
  <si>
    <t>Vicinali</t>
  </si>
  <si>
    <t>Autostrade</t>
  </si>
  <si>
    <t>Tot. Km strade</t>
  </si>
  <si>
    <t>STRUTTURA - DATI ECONOMICO PATRIMONIALI</t>
  </si>
  <si>
    <t>Gestione delle Entrate</t>
  </si>
  <si>
    <t>Titoli</t>
  </si>
  <si>
    <t>Accertato</t>
  </si>
  <si>
    <t>Incassato</t>
  </si>
  <si>
    <t>Avanzo applicato</t>
  </si>
  <si>
    <t>FONDO PLURIENNALE VINCOLATO</t>
  </si>
  <si>
    <t xml:space="preserve">1 - Entrate di natura tributaria, contributiva e perequativa </t>
  </si>
  <si>
    <t>2 - Trasferimenti correnti</t>
  </si>
  <si>
    <t>3 - Extratributarie</t>
  </si>
  <si>
    <t>4 - Entrate in conto capitale</t>
  </si>
  <si>
    <t>6 - Accensione di prestiti</t>
  </si>
  <si>
    <t>9 - Entrate per servizi conto terzi e partite di giro</t>
  </si>
  <si>
    <t>Totale  entrate</t>
  </si>
  <si>
    <t>Gestione delle Spese</t>
  </si>
  <si>
    <t>Impegnato</t>
  </si>
  <si>
    <t>Pagato</t>
  </si>
  <si>
    <t>1 - Spesa corrente</t>
  </si>
  <si>
    <t>2 - Spese c/capitale</t>
  </si>
  <si>
    <t>3 - Spese per incemento attività finanziarie (dal 2016)</t>
  </si>
  <si>
    <t>4 - Rimborso di prestiti</t>
  </si>
  <si>
    <t>5 - Chiusura anticipazioni (dal 2016)</t>
  </si>
  <si>
    <t>7 - Spese per servizi conto terzi e partite di giro</t>
  </si>
  <si>
    <t>Totale  spesa</t>
  </si>
  <si>
    <t>Gestione residui</t>
  </si>
  <si>
    <t>Titolo</t>
  </si>
  <si>
    <t>ENTRATE</t>
  </si>
  <si>
    <t>residui attivi</t>
  </si>
  <si>
    <t>riscossione</t>
  </si>
  <si>
    <t xml:space="preserve">Entrate di natura tributaria, contributiva e perequativa </t>
  </si>
  <si>
    <t>Trasferimenti correnti</t>
  </si>
  <si>
    <t>Extratributarie</t>
  </si>
  <si>
    <t>Entrate in conto capitale</t>
  </si>
  <si>
    <t>Accensioni di prestiti</t>
  </si>
  <si>
    <t>Servizi conto terzi</t>
  </si>
  <si>
    <t>Totale  residui su entrate</t>
  </si>
  <si>
    <t>SPESE</t>
  </si>
  <si>
    <t>residui passivi</t>
  </si>
  <si>
    <t>pagamenti</t>
  </si>
  <si>
    <t>Spesa corrente</t>
  </si>
  <si>
    <t>Spese c/capitale</t>
  </si>
  <si>
    <t>Spese per incemento attività finanziarie (D.Lgs. 118/2011)</t>
  </si>
  <si>
    <t>Rimborso di prestiti</t>
  </si>
  <si>
    <t>Chiusura anticipazioni (D.Lgs. 118/2011)</t>
  </si>
  <si>
    <t>Totale  residui su spese</t>
  </si>
  <si>
    <t>Indici per analisi finanziaria</t>
  </si>
  <si>
    <t>Trasferimenti dallo Stato 
(Entrata Tit. 2, Tipologia 1, Categoria 101)</t>
  </si>
  <si>
    <t>Interessi passivi 
(Spesa Tit. 1, Macroaggregato 107)</t>
  </si>
  <si>
    <t>Spesa del personale 
(Spesa Tit. 1, Macroaggregato 101)</t>
  </si>
  <si>
    <t>Quota capitale mutui 
(Spesa Tit. 4, Macroaggregato 403)</t>
  </si>
  <si>
    <t>Anticipazioni di cassa</t>
  </si>
  <si>
    <t>Grado di autonomia finanziaria</t>
  </si>
  <si>
    <t>1. Autonomia finanziaria</t>
  </si>
  <si>
    <t>Entrate tributarie+ extratributarie</t>
  </si>
  <si>
    <t>Entrate correnti</t>
  </si>
  <si>
    <t>2.Autonomia impositiva</t>
  </si>
  <si>
    <t>Entrate tributarie</t>
  </si>
  <si>
    <t>3.Dipendenza erariale</t>
  </si>
  <si>
    <t>Trasferimenti correnti statali</t>
  </si>
  <si>
    <t>Grado di rigidità del Bilancio</t>
  </si>
  <si>
    <t>1. Rigidità strutturale</t>
  </si>
  <si>
    <t>Spesa personale+rimborso mutui(cap+int)</t>
  </si>
  <si>
    <t>2. Rigidità per costo personale</t>
  </si>
  <si>
    <t>Spesa complessiva personale</t>
  </si>
  <si>
    <t>3. Rigidità per indebitamento</t>
  </si>
  <si>
    <t>Rimborso mutui (cap+int)</t>
  </si>
  <si>
    <t>Pressione fiscale ed erariale pro-capite</t>
  </si>
  <si>
    <t>1. Pressione entrate proprie pro-capite</t>
  </si>
  <si>
    <t>Numero abitanti</t>
  </si>
  <si>
    <t>2. Pressione tributaria pro-capite</t>
  </si>
  <si>
    <t>3. Indebitamento locale pro-capite</t>
  </si>
  <si>
    <t>Rimborso mutui(cap+int)</t>
  </si>
  <si>
    <t>4. Trasferimenti erariali pro-capite</t>
  </si>
  <si>
    <t>Capacità gestionale</t>
  </si>
  <si>
    <t>1. Incidenza residui attivi</t>
  </si>
  <si>
    <t xml:space="preserve">Residui attivi </t>
  </si>
  <si>
    <t>Totale accertamenti</t>
  </si>
  <si>
    <t>2. Incidenza residui passivi</t>
  </si>
  <si>
    <t>Residui passivi</t>
  </si>
  <si>
    <t>Totale impegni</t>
  </si>
  <si>
    <t>3. Velocità di riscossione entrate proprie</t>
  </si>
  <si>
    <t>Riscossioni titoli 1 + 3</t>
  </si>
  <si>
    <t>Accertamenti titoli 1 + 3</t>
  </si>
  <si>
    <t>4. Velocità di pagamenti spese correnti</t>
  </si>
  <si>
    <t>Pagamenti titolo 1</t>
  </si>
  <si>
    <t>Impegni titolo 1</t>
  </si>
  <si>
    <t>STRUTTURA - ORGANIZZAZIONE</t>
  </si>
  <si>
    <t>Personale in servizio</t>
  </si>
  <si>
    <t>Dirigenti (Segretario comunale)</t>
  </si>
  <si>
    <t>Posizioni Organizzative</t>
  </si>
  <si>
    <t>Dipendenti</t>
  </si>
  <si>
    <t>Totale Personale in servizio</t>
  </si>
  <si>
    <t>Età media del personale</t>
  </si>
  <si>
    <t>Totale Età Media</t>
  </si>
  <si>
    <t>Indici di assenza</t>
  </si>
  <si>
    <t>Malattia + Ferie + Altro</t>
  </si>
  <si>
    <t>Malattia + Altro</t>
  </si>
  <si>
    <t>Indici per la spesa del Personale</t>
  </si>
  <si>
    <t xml:space="preserve">Spesa complessiva per il personale </t>
  </si>
  <si>
    <t>Spesa per la formazione (stanziato)</t>
  </si>
  <si>
    <t>Spesa per la formazione (impegnato)</t>
  </si>
  <si>
    <t>SPESA PER IL PERSONALE</t>
  </si>
  <si>
    <t>1. Spesa personale su spesa corrente</t>
  </si>
  <si>
    <t>Spese Correnti</t>
  </si>
  <si>
    <t>2. Spesa media del personale</t>
  </si>
  <si>
    <t>Totale personale in servizio</t>
  </si>
  <si>
    <t>3. Spesa personale pro-capite</t>
  </si>
  <si>
    <t>4. Rapporto dipendenti su popolazione</t>
  </si>
  <si>
    <t>5. Rapporto dirigenti su dipendenti</t>
  </si>
  <si>
    <t>Numero dirigenti</t>
  </si>
  <si>
    <t>6. Rapporto P.O. su dipendenti</t>
  </si>
  <si>
    <t>Numero Posizioni Organizzative</t>
  </si>
  <si>
    <t>7. Capacità di spesa su formazione</t>
  </si>
  <si>
    <t>Spesa per formazione impegnata</t>
  </si>
  <si>
    <t>Spesa per formazione stanziata</t>
  </si>
  <si>
    <t>8. Spesa media formazione</t>
  </si>
  <si>
    <t>Spesa per formazione</t>
  </si>
  <si>
    <t>9. Spesa formazione su spesa personale</t>
  </si>
  <si>
    <t>N.</t>
  </si>
  <si>
    <t xml:space="preserve">AREA ORGANIZZATIVA    </t>
  </si>
  <si>
    <t xml:space="preserve">Descrizione PROGRAMMI/PROCESSI </t>
  </si>
  <si>
    <t>MISSIONE</t>
  </si>
  <si>
    <t>Indirizzo Strategico DUP n. X</t>
  </si>
  <si>
    <t>Obj Operativo DUP n. X</t>
  </si>
  <si>
    <t>Centro di Responsabilità:</t>
  </si>
  <si>
    <t>TEMPI :</t>
  </si>
  <si>
    <t>Altri Centri di Responsabilità coinvolti:</t>
  </si>
  <si>
    <t>X</t>
  </si>
  <si>
    <t>Titolo Obiettivo gestionale PEG/PERFORMANCE</t>
  </si>
  <si>
    <t>Descrizione obiettivo</t>
  </si>
  <si>
    <t>Descrizione delle fasi di attuazione:</t>
  </si>
  <si>
    <t>INDICATORI DI RISULTATO</t>
  </si>
  <si>
    <t>Indicatori di Efficacia Quantitativa</t>
  </si>
  <si>
    <t>Scostamento</t>
  </si>
  <si>
    <t>Indicatori Temporali</t>
  </si>
  <si>
    <t>Indicatori di Efficienza</t>
  </si>
  <si>
    <t>Indici di Efficacia Qualitativa</t>
  </si>
  <si>
    <t>CRONOPROGRAMMA</t>
  </si>
  <si>
    <t>FASI E TEMPI</t>
  </si>
  <si>
    <t>Gennaio</t>
  </si>
  <si>
    <t>Febbraio</t>
  </si>
  <si>
    <t>Marzo</t>
  </si>
  <si>
    <t>Aprile</t>
  </si>
  <si>
    <t>Maggio</t>
  </si>
  <si>
    <t>Giugno</t>
  </si>
  <si>
    <t>Luglio</t>
  </si>
  <si>
    <t>Agosto</t>
  </si>
  <si>
    <t>Settembre</t>
  </si>
  <si>
    <t>Ottobre</t>
  </si>
  <si>
    <t>Novembre</t>
  </si>
  <si>
    <t>Dicembre</t>
  </si>
  <si>
    <t>PERSONALE COINVOLTO NELL'OBIETTIVO</t>
  </si>
  <si>
    <t>Cat.</t>
  </si>
  <si>
    <t>Cognome e Nome</t>
  </si>
  <si>
    <t>Costo orario</t>
  </si>
  <si>
    <t>n° ore dedicate</t>
  </si>
  <si>
    <t>% tempo dedicato</t>
  </si>
  <si>
    <t>Costo della risorsa</t>
  </si>
  <si>
    <t>COSTO DELLE RISORSE INTERNE</t>
  </si>
  <si>
    <t>RISORSE AGGIUNTIVE UTILIZZATE</t>
  </si>
  <si>
    <t>Tipologia</t>
  </si>
  <si>
    <t>Costo</t>
  </si>
  <si>
    <t>COSTO COMPLESSIVO DELL'OBIETTIVO</t>
  </si>
  <si>
    <t>DES</t>
  </si>
  <si>
    <t>TYP</t>
  </si>
  <si>
    <t>ATT</t>
  </si>
  <si>
    <t>VA</t>
  </si>
  <si>
    <t>ADD</t>
  </si>
  <si>
    <t>x</t>
  </si>
  <si>
    <t>NUMERATORE</t>
  </si>
  <si>
    <t>DENOMINATORE</t>
  </si>
  <si>
    <t>TUTELA DELLA SALUTE</t>
  </si>
  <si>
    <t>Ulteriori spese in materia sanitaria</t>
  </si>
  <si>
    <t>Sostegno all'occupazione</t>
  </si>
  <si>
    <t>FONDI E ACCANTONAMENTI</t>
  </si>
  <si>
    <t>DEBITO PUBBLICO</t>
  </si>
  <si>
    <t>Quota interessi ammortamento mutui e prestiti obbligazionari</t>
  </si>
  <si>
    <t>Quota capitale ammortamento mutui e prestiti obbligazionari</t>
  </si>
  <si>
    <t>Fondo di riserva</t>
  </si>
  <si>
    <t>Fondo crediti di dubbia esigibilità</t>
  </si>
  <si>
    <t>Altri fondi</t>
  </si>
  <si>
    <t>1,2,3</t>
  </si>
  <si>
    <t>Fondo di riserva, FCDE, altri fondi</t>
  </si>
  <si>
    <t>Aree protette, parchi naturali, protezione naturalistica e forestazione</t>
  </si>
  <si>
    <t>Interventi per le famiglie</t>
  </si>
  <si>
    <r>
      <t>Soccorso civile</t>
    </r>
    <r>
      <rPr>
        <sz val="11"/>
        <color indexed="8"/>
        <rFont val="Calibri"/>
        <family val="2"/>
      </rPr>
      <t xml:space="preserve"> </t>
    </r>
  </si>
  <si>
    <t>Sistema di protezione civile</t>
  </si>
  <si>
    <t xml:space="preserve"> (DIA, SCIA, CILA, permessi di costruire, aut. paessaggistiche)</t>
  </si>
  <si>
    <t xml:space="preserve">SCOSTAMENTO </t>
  </si>
  <si>
    <t>€</t>
  </si>
  <si>
    <t>Spesa del nido/ n. iscritti nido</t>
  </si>
  <si>
    <t>,</t>
  </si>
  <si>
    <t>ANNO</t>
  </si>
  <si>
    <t>INFERRERA Roberto</t>
  </si>
  <si>
    <t>PELISSERO Marina</t>
  </si>
  <si>
    <t>RAZETTO Piera</t>
  </si>
  <si>
    <t>n. ab. 2021</t>
  </si>
  <si>
    <t>OBIETTIVO GESTIONALE INTERSETTORIALE 1</t>
  </si>
  <si>
    <t>DIRIGENTE</t>
  </si>
  <si>
    <t>SETTORE/CDR</t>
  </si>
  <si>
    <t>ALTRI CDR COINVOLTI</t>
  </si>
  <si>
    <t>TUTTI</t>
  </si>
  <si>
    <t>OBJ Strategico DUP</t>
  </si>
  <si>
    <t>OBJ Operativo DUP</t>
  </si>
  <si>
    <t>Titolo Obiettivo:</t>
  </si>
  <si>
    <t>ATTIVAZIONE C.O.C. PER LA GESTIONE DELL'EMERGENZA EPIDEMIOLOGICA COVID-19</t>
  </si>
  <si>
    <t xml:space="preserve">Attivazione del Centro Operativo Comunale ai fini della gestione del flusso di comunicazione e delle procedure da predisorre in relazione allo stato emergenziale determinato dal diffondersi del virus Covid-19.
Le attività preposte al C.O.C. sono destinate a garantire: 
- Unità di coordinamento; 
- Volontariato;
- Assistenza alla popolazione; 
- Comunicazione; 
- Servizi Essenziali.
Il C.O.C. deve assicurare il raccordo informativo con di livello provinciale e regionale
</t>
  </si>
  <si>
    <t>Descrizione Obiettivo:</t>
  </si>
  <si>
    <t>Tempi di realizzazione</t>
  </si>
  <si>
    <t>Descrizione delle fasi di attuazione nell'anno:</t>
  </si>
  <si>
    <t>Informazione alla popolazione</t>
  </si>
  <si>
    <t>Organizzazione dei servizi di assistenza a domicilio per le persone in quarantena domiciliare o con limitata autonomia</t>
  </si>
  <si>
    <t>Attivazione del volontariato locale (o sovracomunale)</t>
  </si>
  <si>
    <t>Organizzazione delle azioni di livello comunale per assicurare la continuità dei servizi essenziali</t>
  </si>
  <si>
    <t>Pianificazione e attivazione delle azioni di assistenza alla popolazione  interessata da misure urgenti di contenimento</t>
  </si>
  <si>
    <t>Indici di Quantità</t>
  </si>
  <si>
    <t xml:space="preserve"> </t>
  </si>
  <si>
    <t>RAGGIUNTO</t>
  </si>
  <si>
    <t>N. casi di COVID-19 accertati (indice di contesto)</t>
  </si>
  <si>
    <t>N. riunione di coordinamento con livelli superiori</t>
  </si>
  <si>
    <t>N. comunicati informativi emessi su vari canali</t>
  </si>
  <si>
    <t>N. associazioni di volontariato coinvolte</t>
  </si>
  <si>
    <t>N. volontari aderenti</t>
  </si>
  <si>
    <t xml:space="preserve">N.forniture DPI consegnate </t>
  </si>
  <si>
    <t>N. persone in quarantena assistite</t>
  </si>
  <si>
    <t>N. dipendenti in smart-work o lavoro agile</t>
  </si>
  <si>
    <t xml:space="preserve">N. servizi  di controllo ordinanze </t>
  </si>
  <si>
    <t>N.  ore riunioni organizzative interne</t>
  </si>
  <si>
    <t>Indici di Qualità</t>
  </si>
  <si>
    <t>ATTESO</t>
  </si>
  <si>
    <t>Scost.</t>
  </si>
  <si>
    <t>% dei servizi essenziali garantiti (uffici comunali funzionanti)</t>
  </si>
  <si>
    <t>VERIFICA INTERMEDIA AL</t>
  </si>
  <si>
    <t>MEDIA VALORE RAGGIUNTO %</t>
  </si>
  <si>
    <t>MEDIA RISPETTO DEI TEMPI %</t>
  </si>
  <si>
    <t>VERIFICA FINALE AL</t>
  </si>
  <si>
    <t>Analisi degli scostamenti</t>
  </si>
  <si>
    <t xml:space="preserve">Cause </t>
  </si>
  <si>
    <t>Cause</t>
  </si>
  <si>
    <t>Effetti</t>
  </si>
  <si>
    <t>Provvedimenti correttivi</t>
  </si>
  <si>
    <t xml:space="preserve">Intrapresi </t>
  </si>
  <si>
    <t>Intrapresi</t>
  </si>
  <si>
    <t>Da attivare</t>
  </si>
  <si>
    <t>PERSONALE DIRIGENZIALE E DEI LIVELLI COINVOLTI NELL'OBIETTIVO</t>
  </si>
  <si>
    <t>% Partecipazione</t>
  </si>
  <si>
    <t>% di tempo
n° ore dedicate</t>
  </si>
  <si>
    <t>D3</t>
  </si>
  <si>
    <t>D2</t>
  </si>
  <si>
    <t>C6</t>
  </si>
  <si>
    <t>OBIETTIVO GESTIONALE N.2</t>
  </si>
  <si>
    <t>Area Amministrativa</t>
  </si>
  <si>
    <t xml:space="preserve">MISURE URGENTI DI SOLIDARIETA' ALIMENTARE </t>
  </si>
  <si>
    <t>Organizzazione delle attività di sostegno economico per la spesa alimentare ai  nuclei familiari in stato di necessità a seguito dell'emergenza COVID 19, in conformità della Ordinanza della Protezione Civile n° 658/2020.
L'attività nasce dall’urgente esigenza di assicurare, in via emergenziale, risorse per interventi di solidarietà alimentare per la comunità, da effettuarsi il più velocemente possibile, con le modalità più consone al comune, quali  distribuzione di Voucher/Buoni Spesa o la consegna diretta di Pacchi Alimentari.
L'Ente ha inoltre promosso iniziative di donazioni spontanee in denaro e versamenti presso la tesoreria</t>
  </si>
  <si>
    <t>Definizione delle modalità di erogazione del sostegno</t>
  </si>
  <si>
    <t>Organizzazione della distribuzione  e consegna dei voucher/buoni alimentari</t>
  </si>
  <si>
    <t>Ricognizione dei nuclei familiari già seguiti da Servizi Sociali e identificazione della possibile platea di beneficiari, persone e nuclei familiari in condizione di indigenza o necessità</t>
  </si>
  <si>
    <t>Pubblicazione costante sul sito istituzionale delle informazioni riguardanti le misure in essere</t>
  </si>
  <si>
    <t>Predisposizione dei criteri di accesso alla misure (regolamento/modulistica) e loro pubblicizzazione</t>
  </si>
  <si>
    <t xml:space="preserve">Coinvolgimento delle associazioni in azioni di reperimento di donazioni di beni di prima necessità da erogare ai nuclei familiari più bisognosi </t>
  </si>
  <si>
    <t>Avviso per manifestazione di interesse da parte di esercizi commerciali e conseguenti convenzionamenti</t>
  </si>
  <si>
    <t>organizzazione di una raccolta di generi alimentari, prevedendo eventualmente all’acquisto diretto di generi di prima necessità attraverso la collaborazione delle associazioni cittadine</t>
  </si>
  <si>
    <t>SCOSTAMENTO</t>
  </si>
  <si>
    <t>N. persone/nuclei familiari assegnatarie delle misure</t>
  </si>
  <si>
    <t>N. esercizi commerciali convenzionati</t>
  </si>
  <si>
    <t>N. voucher/buoni spesa distribuiti</t>
  </si>
  <si>
    <t>Valore medio voucher/buoni spesa</t>
  </si>
  <si>
    <t>N. pacchi alimentari distribuiti</t>
  </si>
  <si>
    <t>N. associazioni volontariato coinvolte</t>
  </si>
  <si>
    <t>Rispetto delle fasi e dei tempi</t>
  </si>
  <si>
    <t xml:space="preserve">Importo trasferimento da Ministero </t>
  </si>
  <si>
    <t>Importo donazioni</t>
  </si>
  <si>
    <t>Valore compessivo contributi erogati</t>
  </si>
  <si>
    <t>Valore complessivo acquisti beni di prima necessità</t>
  </si>
  <si>
    <t>Obiettivo gestionale n° 3</t>
  </si>
  <si>
    <t>Missione 8 : Assetto del Territorio ed Edilizia Abitativa</t>
  </si>
  <si>
    <t>Programma 1 : Urbanistica ed Assetto del Territorio</t>
  </si>
  <si>
    <t>AREA TECNICA</t>
  </si>
  <si>
    <t>Redazione ed approvazione del Nuovo Regolamento per l'applicazione del contributo di costruzione</t>
  </si>
  <si>
    <t>Il presente obiettivo gestionale deriva dalla necessità di regolamentare in modo univoco il calcolo del contributo di costruzione di cui all'art. 16 del D.P.R. n. 380/2001 e s.m.i. anche per casistiche particolari non contemplate nel Testo Unico.
I criteri e le tipologie dei vari parametri contenuti nelle Deliberazioni Comunali appaiono non sufficienti ad affrontare in modo esauriente l’ampia varietà dei casi trattati nella ordinaria attività degli uffici comunali competenti e le difficoltà incontrate sono state affrontate caso per caso con interpretazioni condotte dall’ufficio tecnico sulla scorta della consuetudine o pratica comune e/o con riferimento agli orientamenti giurisprudenziali più consolidati. Appare opportuno ricondurre ad un organico regolamento l’insieme delle discipline e modalità applicative che si sono consolidate nella prassi in modo da offrire agli operatori un riferimento univoco per quanto concerne il contributo di costruzione dovuto.</t>
  </si>
  <si>
    <t>Redazione del Nuovo Regolamento per l'applicazione del Contributo di Costruzione</t>
  </si>
  <si>
    <t>Applicazione del Nuovo Regolamento</t>
  </si>
  <si>
    <t>Approvazione del Regolamento con Delibera del Consiglio Comunale</t>
  </si>
  <si>
    <t>Pubblicazione all'Albo Pretorio on line per 30 giorni (15+15)</t>
  </si>
  <si>
    <t>Pubblicazione sul Sito Istituzionale a disposizione dell'utenza</t>
  </si>
  <si>
    <t xml:space="preserve">INDICATORI DI RISULTATO </t>
  </si>
  <si>
    <t>ATTESO 2020</t>
  </si>
  <si>
    <t>RAGGIUNTO 2020</t>
  </si>
  <si>
    <t>N. di pratiche il cui calcolo del contributo di costruzione viene effettuato in base al Nuovo Regolamento</t>
  </si>
  <si>
    <t>Redazione del Nuovo Regolamento</t>
  </si>
  <si>
    <t>Approvazione in Consiglio Comunale</t>
  </si>
  <si>
    <t>Pubblicazione all'Albo Pretorio Online</t>
  </si>
  <si>
    <t>Pubblicazione sul Sito Istituzionale</t>
  </si>
  <si>
    <t>Attuazione</t>
  </si>
  <si>
    <t>RAZETTO PIERA</t>
  </si>
  <si>
    <t>n. ab. 2020 (preventivo)</t>
  </si>
  <si>
    <t>n. ab. 2020 (consuntivo)</t>
  </si>
  <si>
    <t>n. ab. 2022</t>
  </si>
  <si>
    <t>ANNO 2020</t>
  </si>
  <si>
    <t>203,055,00</t>
  </si>
  <si>
    <t xml:space="preserve">Popolazione residente al 31/12 </t>
  </si>
  <si>
    <t>2020 - Previsioni</t>
  </si>
  <si>
    <t>Dipendenti da assumere nell'anno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</si>
</sst>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quot;€&quot;\ #,##0.00;\-&quot;€&quot;\ #,##0.00"/>
    <numFmt numFmtId="165" formatCode="_-&quot;€&quot;\ * #,##0.00_-;\-&quot;€&quot;\ * #,##0.00_-;_-&quot;€&quot;\ * &quot;-&quot;??_-;_-@_-"/>
    <numFmt numFmtId="166" formatCode="_-[$€-2]\ * #,##0.00_-;\-[$€-2]\ * #,##0.00_-;_-[$€-2]\ * &quot;-&quot;??_-"/>
    <numFmt numFmtId="167" formatCode="_(&quot;L.&quot;* #,##0.00_);_(&quot;L.&quot;* \(#,##0.00\);_(&quot;L.&quot;* &quot;-&quot;??_);_(@_)"/>
    <numFmt numFmtId="168" formatCode="&quot;€&quot;\ #,##0.00"/>
    <numFmt numFmtId="169" formatCode="#,##0.00_ ;\-#,##0.00\ "/>
    <numFmt numFmtId="170" formatCode="#,##0.00\ &quot;€&quot;"/>
    <numFmt numFmtId="171" formatCode="[$€-2]\ #,##0.00;[Red]\-[$€-2]\ #,##0.00"/>
    <numFmt numFmtId="172" formatCode="_-* #,##0_-;\-* #,##0_-;_-* &quot;-&quot;_-;_-@_-"/>
    <numFmt numFmtId="173" formatCode="_-* #,##0.00_-;\-* #,##0.00_-;_-* &quot;-&quot;??_-;_-@_-"/>
    <numFmt numFmtId="175" formatCode="_-* #,##0.00\ _€_-;\-* #,##0.00\ _€_-;_-* &quot;-&quot;??\ _€_-;_-@_-"/>
  </numFmts>
  <fonts count="36" x14ac:knownFonts="1">
    <font>
      <sz val="11"/>
      <color theme="1"/>
      <name val="Calibri"/>
      <family val="2"/>
      <scheme val="minor"/>
    </font>
    <font>
      <sz val="11"/>
      <color indexed="8"/>
      <name val="Calibri"/>
      <family val="2"/>
    </font>
    <font>
      <sz val="11"/>
      <color indexed="8"/>
      <name val="Calibri"/>
      <family val="2"/>
    </font>
    <font>
      <sz val="10"/>
      <name val="Arial"/>
      <family val="2"/>
    </font>
    <font>
      <sz val="10"/>
      <name val="Arial"/>
      <family val="2"/>
    </font>
    <font>
      <sz val="10"/>
      <name val="Arial"/>
      <family val="2"/>
    </font>
    <font>
      <sz val="10"/>
      <name val="Tahoma"/>
      <family val="2"/>
    </font>
    <font>
      <b/>
      <sz val="10"/>
      <name val="Tahoma"/>
      <family val="2"/>
    </font>
    <font>
      <b/>
      <sz val="10"/>
      <color indexed="10"/>
      <name val="Tahoma"/>
      <family val="2"/>
    </font>
    <font>
      <sz val="8"/>
      <name val="Tahoma"/>
      <family val="2"/>
    </font>
    <font>
      <sz val="9"/>
      <name val="Tahoma"/>
      <family val="2"/>
    </font>
    <font>
      <b/>
      <sz val="9"/>
      <name val="Tahoma"/>
      <family val="2"/>
    </font>
    <font>
      <sz val="8"/>
      <color indexed="10"/>
      <name val="Tahoma"/>
      <family val="2"/>
    </font>
    <font>
      <sz val="10"/>
      <color indexed="10"/>
      <name val="Tahoma"/>
      <family val="2"/>
    </font>
    <font>
      <b/>
      <sz val="8"/>
      <name val="Tahoma"/>
      <family val="2"/>
    </font>
    <font>
      <sz val="11"/>
      <name val="Tahoma"/>
      <family val="2"/>
    </font>
    <font>
      <b/>
      <sz val="11"/>
      <name val="Tahoma"/>
      <family val="2"/>
    </font>
    <font>
      <u/>
      <sz val="10"/>
      <name val="Tahoma"/>
      <family val="2"/>
    </font>
    <font>
      <sz val="9"/>
      <color indexed="10"/>
      <name val="Tahoma"/>
      <family val="2"/>
    </font>
    <font>
      <b/>
      <sz val="10"/>
      <name val="Arial"/>
      <family val="2"/>
    </font>
    <font>
      <sz val="14"/>
      <name val="Tahoma"/>
      <family val="2"/>
    </font>
    <font>
      <sz val="11"/>
      <color indexed="8"/>
      <name val="Calibri"/>
      <family val="2"/>
    </font>
    <font>
      <b/>
      <i/>
      <sz val="8"/>
      <color indexed="8"/>
      <name val="Calibri"/>
      <family val="2"/>
    </font>
    <font>
      <sz val="8"/>
      <color indexed="8"/>
      <name val="Calibri"/>
      <family val="2"/>
    </font>
    <font>
      <sz val="11"/>
      <color indexed="8"/>
      <name val="Calibri"/>
      <family val="2"/>
    </font>
    <font>
      <sz val="8"/>
      <name val="Calibri"/>
      <family val="2"/>
    </font>
    <font>
      <sz val="11"/>
      <color indexed="9"/>
      <name val="Calibri"/>
      <family val="2"/>
    </font>
    <font>
      <sz val="11"/>
      <color theme="1"/>
      <name val="Calibri"/>
      <family val="2"/>
      <scheme val="minor"/>
    </font>
    <font>
      <b/>
      <sz val="10"/>
      <color rgb="FFFF0000"/>
      <name val="Tahoma"/>
      <family val="2"/>
    </font>
    <font>
      <b/>
      <i/>
      <sz val="12"/>
      <color indexed="8"/>
      <name val="Calibri"/>
      <family val="2"/>
    </font>
    <font>
      <b/>
      <sz val="10"/>
      <name val="Arial"/>
      <family val="2"/>
    </font>
    <font>
      <sz val="10"/>
      <name val="Arial"/>
      <family val="2"/>
    </font>
    <font>
      <sz val="11"/>
      <color theme="1"/>
      <name val="Calibri"/>
      <family val="2"/>
      <scheme val="minor"/>
    </font>
    <font>
      <b/>
      <sz val="10"/>
      <color theme="0"/>
      <name val="Tahoma"/>
      <family val="2"/>
    </font>
    <font>
      <b/>
      <sz val="8"/>
      <color rgb="FFFF0000"/>
      <name val="Tahoma"/>
      <family val="2"/>
    </font>
    <font>
      <sz val="10"/>
      <name val="Times New Roman"/>
    </font>
  </fonts>
  <fills count="2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10"/>
        <bgColor indexed="64"/>
      </patternFill>
    </fill>
    <fill>
      <patternFill patternType="solid">
        <fgColor indexed="53"/>
        <bgColor indexed="64"/>
      </patternFill>
    </fill>
    <fill>
      <patternFill patternType="solid">
        <fgColor indexed="13"/>
        <bgColor indexed="64"/>
      </patternFill>
    </fill>
    <fill>
      <patternFill patternType="solid">
        <fgColor indexed="50"/>
        <bgColor indexed="64"/>
      </patternFill>
    </fill>
    <fill>
      <patternFill patternType="solid">
        <fgColor indexed="45"/>
        <bgColor indexed="64"/>
      </patternFill>
    </fill>
    <fill>
      <patternFill patternType="solid">
        <fgColor indexed="41"/>
        <bgColor indexed="64"/>
      </patternFill>
    </fill>
    <fill>
      <patternFill patternType="solid">
        <fgColor indexed="29"/>
        <bgColor indexed="64"/>
      </patternFill>
    </fill>
    <fill>
      <patternFill patternType="solid">
        <fgColor indexed="47"/>
        <bgColor indexed="64"/>
      </patternFill>
    </fill>
    <fill>
      <patternFill patternType="solid">
        <fgColor theme="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0000"/>
        <bgColor indexed="64"/>
      </patternFill>
    </fill>
  </fills>
  <borders count="16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hair">
        <color indexed="64"/>
      </left>
      <right style="hair">
        <color indexed="64"/>
      </right>
      <top style="hair">
        <color indexed="64"/>
      </top>
      <bottom style="thin">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top style="medium">
        <color indexed="64"/>
      </top>
      <bottom style="thin">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hair">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4">
    <xf numFmtId="0" fontId="0" fillId="0" borderId="0"/>
    <xf numFmtId="166" fontId="3" fillId="0" borderId="0" applyFont="0" applyFill="0" applyBorder="0" applyAlignment="0" applyProtection="0"/>
    <xf numFmtId="43" fontId="21" fillId="0" borderId="0" applyFont="0" applyFill="0" applyBorder="0" applyAlignment="0" applyProtection="0"/>
    <xf numFmtId="41" fontId="3" fillId="0" borderId="0" applyFont="0" applyFill="0" applyBorder="0" applyAlignment="0" applyProtection="0"/>
    <xf numFmtId="0" fontId="2" fillId="0" borderId="0"/>
    <xf numFmtId="0" fontId="3" fillId="0" borderId="0"/>
    <xf numFmtId="0" fontId="3" fillId="0" borderId="0"/>
    <xf numFmtId="0" fontId="5" fillId="0" borderId="0"/>
    <xf numFmtId="0" fontId="6" fillId="0" borderId="0"/>
    <xf numFmtId="167" fontId="4" fillId="0" borderId="0" applyFont="0" applyFill="0" applyBorder="0" applyAlignment="0" applyProtection="0"/>
    <xf numFmtId="165" fontId="27" fillId="0" borderId="0" applyFont="0" applyFill="0" applyBorder="0" applyAlignment="0" applyProtection="0"/>
    <xf numFmtId="0" fontId="35" fillId="0" borderId="0"/>
    <xf numFmtId="172" fontId="3" fillId="0" borderId="0" applyFont="0" applyFill="0" applyBorder="0" applyAlignment="0" applyProtection="0"/>
    <xf numFmtId="173" fontId="3" fillId="0" borderId="0" applyFont="0" applyFill="0" applyBorder="0" applyAlignment="0" applyProtection="0"/>
    <xf numFmtId="173" fontId="27" fillId="0" borderId="0" applyFont="0" applyFill="0" applyBorder="0" applyAlignment="0" applyProtection="0"/>
    <xf numFmtId="175" fontId="27" fillId="0" borderId="0" applyFont="0" applyFill="0" applyBorder="0" applyAlignment="0" applyProtection="0"/>
    <xf numFmtId="0" fontId="27" fillId="0" borderId="0"/>
    <xf numFmtId="0" fontId="1" fillId="0" borderId="0"/>
    <xf numFmtId="0" fontId="27" fillId="0" borderId="0"/>
    <xf numFmtId="0" fontId="35" fillId="0" borderId="0"/>
    <xf numFmtId="0" fontId="35" fillId="0" borderId="0"/>
    <xf numFmtId="0" fontId="35" fillId="0" borderId="0"/>
    <xf numFmtId="0" fontId="35" fillId="0" borderId="0"/>
    <xf numFmtId="0" fontId="35" fillId="0" borderId="0"/>
  </cellStyleXfs>
  <cellXfs count="1049">
    <xf numFmtId="0" fontId="0" fillId="0" borderId="0" xfId="0"/>
    <xf numFmtId="0" fontId="0" fillId="0" borderId="0" xfId="0" applyAlignment="1">
      <alignment wrapText="1"/>
    </xf>
    <xf numFmtId="0" fontId="7" fillId="0" borderId="1" xfId="7" applyFont="1" applyBorder="1" applyAlignment="1">
      <alignment horizontal="center"/>
    </xf>
    <xf numFmtId="0" fontId="8" fillId="0" borderId="2" xfId="7" applyFont="1" applyBorder="1" applyAlignment="1">
      <alignment horizontal="center"/>
    </xf>
    <xf numFmtId="0" fontId="6" fillId="0" borderId="0" xfId="7" applyFont="1"/>
    <xf numFmtId="10" fontId="6" fillId="0" borderId="0" xfId="7" applyNumberFormat="1" applyFont="1"/>
    <xf numFmtId="0" fontId="12" fillId="0" borderId="0" xfId="7" applyFont="1"/>
    <xf numFmtId="0" fontId="9" fillId="0" borderId="0" xfId="7" applyFont="1"/>
    <xf numFmtId="0" fontId="13" fillId="0" borderId="0" xfId="7" applyFont="1"/>
    <xf numFmtId="0" fontId="7" fillId="2" borderId="3" xfId="7" applyFont="1" applyFill="1" applyBorder="1" applyAlignment="1">
      <alignment vertical="center"/>
    </xf>
    <xf numFmtId="0" fontId="7" fillId="2" borderId="4" xfId="7" applyFont="1" applyFill="1" applyBorder="1" applyAlignment="1">
      <alignment vertical="center"/>
    </xf>
    <xf numFmtId="1" fontId="7" fillId="2" borderId="5" xfId="7" applyNumberFormat="1" applyFont="1" applyFill="1" applyBorder="1" applyAlignment="1" applyProtection="1">
      <alignment vertical="center" wrapText="1"/>
      <protection locked="0"/>
    </xf>
    <xf numFmtId="1" fontId="7" fillId="2" borderId="6" xfId="7" applyNumberFormat="1" applyFont="1" applyFill="1" applyBorder="1" applyAlignment="1" applyProtection="1">
      <alignment vertical="center" wrapText="1"/>
      <protection locked="0"/>
    </xf>
    <xf numFmtId="0" fontId="7" fillId="2" borderId="5" xfId="7" applyFont="1" applyFill="1" applyBorder="1" applyAlignment="1">
      <alignment vertical="center"/>
    </xf>
    <xf numFmtId="1" fontId="7" fillId="2" borderId="4" xfId="7" applyNumberFormat="1" applyFont="1" applyFill="1" applyBorder="1" applyAlignment="1" applyProtection="1">
      <alignment vertical="center" wrapText="1"/>
      <protection locked="0"/>
    </xf>
    <xf numFmtId="0" fontId="6" fillId="0" borderId="0" xfId="7" applyFont="1" applyFill="1"/>
    <xf numFmtId="0" fontId="6" fillId="0" borderId="8" xfId="7" applyFont="1" applyFill="1" applyBorder="1" applyAlignment="1"/>
    <xf numFmtId="0" fontId="6" fillId="0" borderId="9" xfId="7" applyFont="1" applyFill="1" applyBorder="1" applyAlignment="1"/>
    <xf numFmtId="0" fontId="6" fillId="0" borderId="10" xfId="7" applyFont="1" applyFill="1" applyBorder="1" applyAlignment="1"/>
    <xf numFmtId="0" fontId="6" fillId="0" borderId="0" xfId="7" applyFont="1" applyAlignment="1">
      <alignment horizontal="left"/>
    </xf>
    <xf numFmtId="0" fontId="6" fillId="0" borderId="0" xfId="7" applyFont="1" applyFill="1" applyBorder="1" applyAlignment="1"/>
    <xf numFmtId="168" fontId="9" fillId="4" borderId="16" xfId="7" applyNumberFormat="1" applyFont="1" applyFill="1" applyBorder="1" applyProtection="1">
      <protection hidden="1"/>
    </xf>
    <xf numFmtId="168" fontId="9" fillId="0" borderId="16" xfId="7" applyNumberFormat="1" applyFont="1" applyFill="1" applyBorder="1" applyAlignment="1" applyProtection="1">
      <alignment vertical="center"/>
      <protection locked="0"/>
    </xf>
    <xf numFmtId="168" fontId="14" fillId="2" borderId="18" xfId="7" applyNumberFormat="1" applyFont="1" applyFill="1" applyBorder="1" applyAlignment="1" applyProtection="1">
      <alignment vertical="center"/>
    </xf>
    <xf numFmtId="0" fontId="7" fillId="0" borderId="19" xfId="7" applyFont="1" applyBorder="1" applyAlignment="1">
      <alignment horizontal="center" vertical="center" wrapText="1"/>
    </xf>
    <xf numFmtId="0" fontId="7" fillId="0" borderId="0" xfId="7" applyFont="1" applyBorder="1" applyAlignment="1">
      <alignment horizontal="center" vertical="center" wrapText="1"/>
    </xf>
    <xf numFmtId="0" fontId="7" fillId="0" borderId="20" xfId="7" applyFont="1" applyBorder="1" applyAlignment="1">
      <alignment horizontal="center" vertical="center" wrapText="1"/>
    </xf>
    <xf numFmtId="0" fontId="7" fillId="0" borderId="0" xfId="7" applyFont="1"/>
    <xf numFmtId="0" fontId="10" fillId="0" borderId="21" xfId="7" applyFont="1" applyFill="1" applyBorder="1" applyAlignment="1" applyProtection="1">
      <alignment horizontal="center" vertical="center"/>
      <protection hidden="1"/>
    </xf>
    <xf numFmtId="168" fontId="14" fillId="2" borderId="16" xfId="7" applyNumberFormat="1" applyFont="1" applyFill="1" applyBorder="1" applyAlignment="1" applyProtection="1">
      <alignment vertical="center"/>
    </xf>
    <xf numFmtId="0" fontId="6" fillId="0" borderId="19" xfId="7" applyFont="1" applyBorder="1"/>
    <xf numFmtId="0" fontId="6" fillId="0" borderId="0" xfId="7" applyFont="1" applyBorder="1"/>
    <xf numFmtId="0" fontId="6" fillId="0" borderId="20" xfId="7" applyFont="1" applyBorder="1"/>
    <xf numFmtId="3" fontId="6" fillId="0" borderId="0" xfId="7" applyNumberFormat="1" applyFont="1"/>
    <xf numFmtId="0" fontId="6" fillId="0" borderId="0" xfId="8" applyAlignment="1" applyProtection="1">
      <alignment horizontal="center" vertical="center"/>
      <protection locked="0"/>
    </xf>
    <xf numFmtId="0" fontId="6" fillId="0" borderId="0" xfId="8" applyAlignment="1" applyProtection="1">
      <alignment horizontal="center" vertical="center"/>
    </xf>
    <xf numFmtId="0" fontId="10" fillId="0" borderId="0" xfId="8" applyFont="1" applyAlignment="1" applyProtection="1">
      <alignment horizontal="center" vertical="center"/>
      <protection locked="0"/>
    </xf>
    <xf numFmtId="0" fontId="6" fillId="0" borderId="0" xfId="8" applyFont="1" applyAlignment="1" applyProtection="1">
      <alignment horizontal="center" vertical="center"/>
      <protection locked="0"/>
    </xf>
    <xf numFmtId="0" fontId="5" fillId="0" borderId="0" xfId="7" applyBorder="1" applyAlignment="1" applyProtection="1">
      <alignment vertical="top"/>
      <protection locked="0"/>
    </xf>
    <xf numFmtId="0" fontId="6" fillId="0" borderId="0" xfId="8" applyBorder="1" applyAlignment="1" applyProtection="1">
      <alignment horizontal="center" vertical="center"/>
      <protection locked="0"/>
    </xf>
    <xf numFmtId="0" fontId="6" fillId="3" borderId="1" xfId="8" applyFont="1" applyFill="1" applyBorder="1" applyAlignment="1" applyProtection="1">
      <alignment vertical="center"/>
    </xf>
    <xf numFmtId="0" fontId="6" fillId="3" borderId="2" xfId="8" applyFont="1" applyFill="1" applyBorder="1" applyAlignment="1" applyProtection="1">
      <alignment vertical="center"/>
    </xf>
    <xf numFmtId="0" fontId="6" fillId="0" borderId="15" xfId="8" applyBorder="1" applyAlignment="1" applyProtection="1">
      <alignment horizontal="center" vertical="center"/>
      <protection locked="0"/>
    </xf>
    <xf numFmtId="0" fontId="6" fillId="0" borderId="17" xfId="8" applyBorder="1" applyAlignment="1" applyProtection="1">
      <alignment horizontal="center" vertical="center"/>
      <protection locked="0"/>
    </xf>
    <xf numFmtId="0" fontId="7" fillId="0" borderId="0" xfId="8" applyFont="1" applyAlignment="1" applyProtection="1">
      <alignment horizontal="left" vertical="center"/>
      <protection locked="0"/>
    </xf>
    <xf numFmtId="0" fontId="5" fillId="0" borderId="0" xfId="7" applyAlignment="1" applyProtection="1">
      <alignment horizontal="center" vertical="center"/>
      <protection locked="0"/>
    </xf>
    <xf numFmtId="0" fontId="5" fillId="0" borderId="15" xfId="7" applyBorder="1" applyAlignment="1" applyProtection="1">
      <alignment horizontal="center" vertical="center"/>
      <protection locked="0"/>
    </xf>
    <xf numFmtId="0" fontId="0" fillId="0" borderId="0" xfId="0" applyAlignment="1">
      <alignment horizontal="center" vertical="center"/>
    </xf>
    <xf numFmtId="0" fontId="0" fillId="0" borderId="15" xfId="0" applyBorder="1"/>
    <xf numFmtId="0" fontId="0" fillId="0" borderId="15" xfId="0" applyBorder="1" applyAlignment="1">
      <alignment wrapText="1"/>
    </xf>
    <xf numFmtId="0" fontId="0" fillId="0" borderId="15" xfId="0"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0" xfId="0" applyBorder="1" applyAlignment="1">
      <alignment wrapText="1"/>
    </xf>
    <xf numFmtId="0" fontId="0" fillId="0" borderId="13" xfId="0" applyBorder="1"/>
    <xf numFmtId="0" fontId="0" fillId="0" borderId="13"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wrapText="1"/>
    </xf>
    <xf numFmtId="0" fontId="0" fillId="0" borderId="26" xfId="0" applyBorder="1"/>
    <xf numFmtId="0" fontId="0" fillId="0" borderId="27" xfId="0" applyBorder="1" applyAlignment="1">
      <alignment horizontal="center" vertical="center"/>
    </xf>
    <xf numFmtId="0" fontId="0" fillId="0" borderId="27" xfId="0" applyBorder="1" applyAlignment="1">
      <alignment wrapText="1"/>
    </xf>
    <xf numFmtId="0" fontId="0" fillId="6" borderId="13" xfId="0" applyFill="1" applyBorder="1"/>
    <xf numFmtId="0" fontId="0" fillId="6" borderId="15" xfId="0" applyFill="1" applyBorder="1"/>
    <xf numFmtId="0" fontId="0" fillId="6" borderId="17" xfId="0" applyFill="1" applyBorder="1"/>
    <xf numFmtId="0" fontId="0" fillId="7" borderId="13" xfId="0" applyFill="1" applyBorder="1"/>
    <xf numFmtId="0" fontId="0" fillId="7" borderId="15" xfId="0" applyFill="1" applyBorder="1"/>
    <xf numFmtId="0" fontId="0" fillId="7" borderId="17" xfId="0" applyFill="1" applyBorder="1"/>
    <xf numFmtId="0" fontId="0" fillId="6" borderId="27" xfId="0" applyFill="1" applyBorder="1"/>
    <xf numFmtId="0" fontId="0" fillId="7" borderId="27" xfId="0" applyFill="1" applyBorder="1"/>
    <xf numFmtId="0" fontId="0" fillId="0" borderId="0" xfId="0" applyAlignment="1">
      <alignment horizontal="right"/>
    </xf>
    <xf numFmtId="0" fontId="22" fillId="6" borderId="28" xfId="0" applyFont="1" applyFill="1" applyBorder="1" applyAlignment="1">
      <alignment horizontal="center" vertical="center"/>
    </xf>
    <xf numFmtId="0" fontId="22" fillId="6" borderId="29" xfId="0" applyFont="1" applyFill="1" applyBorder="1" applyAlignment="1">
      <alignment horizontal="center" vertical="center"/>
    </xf>
    <xf numFmtId="0" fontId="22" fillId="8" borderId="29" xfId="0" applyFont="1" applyFill="1" applyBorder="1" applyAlignment="1">
      <alignment horizontal="center" vertical="center"/>
    </xf>
    <xf numFmtId="0" fontId="23" fillId="0" borderId="0" xfId="0" applyFont="1"/>
    <xf numFmtId="0" fontId="22" fillId="7" borderId="28" xfId="0" applyFont="1" applyFill="1" applyBorder="1" applyAlignment="1">
      <alignment horizontal="center" vertical="center"/>
    </xf>
    <xf numFmtId="0" fontId="22" fillId="7" borderId="29" xfId="0" applyFont="1" applyFill="1" applyBorder="1" applyAlignment="1">
      <alignment horizontal="center" vertical="center"/>
    </xf>
    <xf numFmtId="0" fontId="22" fillId="0" borderId="29" xfId="0" applyFont="1" applyBorder="1" applyAlignment="1">
      <alignment horizontal="center" vertical="center"/>
    </xf>
    <xf numFmtId="43" fontId="21" fillId="0" borderId="0" xfId="2" applyFont="1" applyBorder="1"/>
    <xf numFmtId="43" fontId="21" fillId="0" borderId="0" xfId="2" applyFont="1"/>
    <xf numFmtId="2" fontId="0" fillId="0" borderId="0" xfId="0" applyNumberFormat="1" applyBorder="1"/>
    <xf numFmtId="0" fontId="0" fillId="5" borderId="0" xfId="0" applyFont="1" applyFill="1"/>
    <xf numFmtId="2" fontId="0" fillId="0" borderId="0" xfId="0" applyNumberFormat="1"/>
    <xf numFmtId="0" fontId="0" fillId="0" borderId="34" xfId="0" applyBorder="1" applyAlignment="1">
      <alignment wrapText="1"/>
    </xf>
    <xf numFmtId="0" fontId="0" fillId="0" borderId="13" xfId="0" applyBorder="1" applyAlignment="1">
      <alignment wrapText="1"/>
    </xf>
    <xf numFmtId="0" fontId="0" fillId="6" borderId="34" xfId="0" applyFill="1" applyBorder="1"/>
    <xf numFmtId="0" fontId="0" fillId="7" borderId="34" xfId="0" applyFill="1" applyBorder="1"/>
    <xf numFmtId="43" fontId="23" fillId="0" borderId="0" xfId="2" applyFont="1"/>
    <xf numFmtId="43" fontId="23" fillId="0" borderId="0" xfId="0" applyNumberFormat="1" applyFont="1"/>
    <xf numFmtId="43" fontId="0" fillId="0" borderId="0" xfId="0" applyNumberFormat="1"/>
    <xf numFmtId="0" fontId="0" fillId="8" borderId="13" xfId="0" applyFont="1" applyFill="1" applyBorder="1"/>
    <xf numFmtId="2" fontId="0" fillId="8" borderId="13" xfId="0" applyNumberFormat="1" applyFont="1" applyFill="1" applyBorder="1"/>
    <xf numFmtId="0" fontId="0" fillId="8" borderId="15" xfId="0" applyFont="1" applyFill="1" applyBorder="1"/>
    <xf numFmtId="2" fontId="0" fillId="8" borderId="15" xfId="0" applyNumberFormat="1" applyFont="1" applyFill="1" applyBorder="1"/>
    <xf numFmtId="43" fontId="21" fillId="8" borderId="17" xfId="2" applyFont="1" applyFill="1" applyBorder="1"/>
    <xf numFmtId="0" fontId="0" fillId="8" borderId="17" xfId="0" applyFont="1" applyFill="1" applyBorder="1"/>
    <xf numFmtId="2" fontId="0" fillId="8" borderId="17" xfId="0" applyNumberFormat="1" applyFont="1" applyFill="1" applyBorder="1"/>
    <xf numFmtId="0" fontId="0" fillId="0" borderId="0" xfId="0" applyFont="1" applyBorder="1"/>
    <xf numFmtId="2" fontId="0" fillId="0" borderId="0" xfId="0" applyNumberFormat="1" applyFont="1" applyBorder="1"/>
    <xf numFmtId="43" fontId="21" fillId="8" borderId="15" xfId="2" applyFont="1" applyFill="1" applyBorder="1" applyAlignment="1">
      <alignment wrapText="1"/>
    </xf>
    <xf numFmtId="43" fontId="21" fillId="0" borderId="0" xfId="2" applyFont="1" applyBorder="1" applyAlignment="1">
      <alignment wrapText="1"/>
    </xf>
    <xf numFmtId="0" fontId="0" fillId="8" borderId="27" xfId="0" applyFont="1" applyFill="1" applyBorder="1"/>
    <xf numFmtId="2" fontId="0" fillId="8" borderId="27" xfId="0" applyNumberFormat="1" applyFont="1" applyFill="1" applyBorder="1"/>
    <xf numFmtId="0" fontId="0" fillId="0" borderId="0" xfId="0" applyFont="1"/>
    <xf numFmtId="0" fontId="0" fillId="8" borderId="34" xfId="0" applyFont="1" applyFill="1" applyBorder="1"/>
    <xf numFmtId="0" fontId="22" fillId="8" borderId="29" xfId="0" applyFont="1" applyFill="1" applyBorder="1" applyAlignment="1">
      <alignment horizontal="center" vertical="center" wrapText="1"/>
    </xf>
    <xf numFmtId="0" fontId="22" fillId="8" borderId="39" xfId="0" applyFont="1" applyFill="1" applyBorder="1" applyAlignment="1">
      <alignment horizontal="center" vertical="center" wrapText="1"/>
    </xf>
    <xf numFmtId="0" fontId="22" fillId="6" borderId="40" xfId="0" applyFont="1" applyFill="1" applyBorder="1" applyAlignment="1">
      <alignment horizontal="center" vertical="center" wrapText="1"/>
    </xf>
    <xf numFmtId="0" fontId="22" fillId="7" borderId="39" xfId="0" applyFont="1" applyFill="1" applyBorder="1" applyAlignment="1">
      <alignment horizontal="center" vertical="center" wrapText="1"/>
    </xf>
    <xf numFmtId="0" fontId="23" fillId="0" borderId="0" xfId="0" applyFont="1" applyAlignment="1">
      <alignment horizontal="center" vertical="center"/>
    </xf>
    <xf numFmtId="0" fontId="0" fillId="0" borderId="27" xfId="0" applyBorder="1" applyAlignment="1">
      <alignment horizontal="center" wrapText="1"/>
    </xf>
    <xf numFmtId="0" fontId="0" fillId="0" borderId="26" xfId="0" applyBorder="1" applyAlignment="1">
      <alignment horizontal="center" vertical="center"/>
    </xf>
    <xf numFmtId="0" fontId="0" fillId="0" borderId="27" xfId="0" applyBorder="1" applyAlignment="1">
      <alignment horizontal="center" vertical="center" wrapText="1"/>
    </xf>
    <xf numFmtId="0" fontId="0" fillId="0" borderId="26" xfId="0" applyBorder="1" applyAlignment="1">
      <alignment vertical="center"/>
    </xf>
    <xf numFmtId="0" fontId="24" fillId="0" borderId="17" xfId="0" applyFont="1" applyBorder="1" applyAlignment="1">
      <alignment wrapText="1"/>
    </xf>
    <xf numFmtId="0" fontId="24" fillId="0" borderId="0" xfId="0" applyFont="1" applyBorder="1" applyAlignment="1">
      <alignment wrapText="1"/>
    </xf>
    <xf numFmtId="0" fontId="26" fillId="0" borderId="0" xfId="0" applyFont="1" applyFill="1" applyBorder="1"/>
    <xf numFmtId="0" fontId="13" fillId="0" borderId="0" xfId="8" applyFont="1" applyAlignment="1" applyProtection="1">
      <alignment horizontal="center" vertical="center"/>
      <protection locked="0"/>
    </xf>
    <xf numFmtId="165" fontId="21" fillId="8" borderId="13" xfId="10" applyFont="1" applyFill="1" applyBorder="1"/>
    <xf numFmtId="165" fontId="21" fillId="8" borderId="15" xfId="10" applyFont="1" applyFill="1" applyBorder="1"/>
    <xf numFmtId="165" fontId="0" fillId="8" borderId="13" xfId="10" applyFont="1" applyFill="1" applyBorder="1"/>
    <xf numFmtId="165" fontId="0" fillId="8" borderId="15" xfId="10" applyFont="1" applyFill="1" applyBorder="1"/>
    <xf numFmtId="165" fontId="21" fillId="8" borderId="34" xfId="10" applyFont="1" applyFill="1" applyBorder="1"/>
    <xf numFmtId="165" fontId="0" fillId="8" borderId="34" xfId="10" applyFont="1" applyFill="1" applyBorder="1"/>
    <xf numFmtId="0" fontId="0" fillId="0" borderId="15" xfId="0" applyFill="1" applyBorder="1" applyAlignment="1">
      <alignment horizontal="center" vertical="center"/>
    </xf>
    <xf numFmtId="0" fontId="0" fillId="0" borderId="15" xfId="0" applyFill="1" applyBorder="1" applyAlignment="1">
      <alignment horizontal="left" vertical="center" wrapText="1"/>
    </xf>
    <xf numFmtId="0" fontId="0" fillId="0" borderId="15" xfId="0" applyFill="1" applyBorder="1" applyAlignment="1">
      <alignment wrapText="1"/>
    </xf>
    <xf numFmtId="0" fontId="0" fillId="8" borderId="94" xfId="0" applyFont="1" applyFill="1" applyBorder="1"/>
    <xf numFmtId="165" fontId="0" fillId="8" borderId="94" xfId="10" applyFont="1" applyFill="1" applyBorder="1"/>
    <xf numFmtId="0" fontId="0" fillId="6" borderId="94" xfId="0" applyFill="1" applyBorder="1"/>
    <xf numFmtId="0" fontId="0" fillId="7" borderId="94" xfId="0" applyFill="1" applyBorder="1"/>
    <xf numFmtId="0" fontId="0" fillId="0" borderId="17" xfId="0" applyBorder="1" applyAlignment="1">
      <alignment horizontal="left" vertical="center" wrapText="1"/>
    </xf>
    <xf numFmtId="165" fontId="21" fillId="8" borderId="17" xfId="10" applyFont="1" applyFill="1" applyBorder="1"/>
    <xf numFmtId="165" fontId="0" fillId="8" borderId="17" xfId="10" applyFont="1" applyFill="1" applyBorder="1"/>
    <xf numFmtId="165" fontId="21" fillId="6" borderId="17" xfId="10" applyFont="1" applyFill="1" applyBorder="1"/>
    <xf numFmtId="2" fontId="0" fillId="6" borderId="17" xfId="0" applyNumberFormat="1" applyFill="1" applyBorder="1"/>
    <xf numFmtId="0" fontId="0" fillId="0" borderId="17" xfId="0" applyBorder="1" applyAlignment="1">
      <alignment vertical="center"/>
    </xf>
    <xf numFmtId="0" fontId="0" fillId="0" borderId="37" xfId="0" applyBorder="1" applyAlignment="1">
      <alignment horizontal="center" vertical="center"/>
    </xf>
    <xf numFmtId="0" fontId="0" fillId="0" borderId="34" xfId="0" applyBorder="1" applyAlignment="1">
      <alignment horizontal="center" vertical="center"/>
    </xf>
    <xf numFmtId="0" fontId="0" fillId="0" borderId="34" xfId="0" applyBorder="1" applyAlignment="1">
      <alignment horizontal="left" vertical="center" wrapText="1"/>
    </xf>
    <xf numFmtId="43" fontId="21" fillId="0" borderId="0" xfId="2" applyFont="1" applyFill="1" applyBorder="1"/>
    <xf numFmtId="0" fontId="0" fillId="0" borderId="0" xfId="0" applyFont="1" applyFill="1" applyBorder="1"/>
    <xf numFmtId="2" fontId="0" fillId="0" borderId="0" xfId="0" applyNumberFormat="1" applyFont="1" applyFill="1" applyBorder="1"/>
    <xf numFmtId="0" fontId="0" fillId="0" borderId="0" xfId="0" applyFill="1" applyBorder="1"/>
    <xf numFmtId="2" fontId="0" fillId="0" borderId="0" xfId="0" applyNumberFormat="1" applyFill="1" applyBorder="1"/>
    <xf numFmtId="10" fontId="0" fillId="8" borderId="15" xfId="0" applyNumberFormat="1" applyFont="1" applyFill="1" applyBorder="1"/>
    <xf numFmtId="168" fontId="0" fillId="8" borderId="13" xfId="0" applyNumberFormat="1" applyFont="1" applyFill="1" applyBorder="1"/>
    <xf numFmtId="168" fontId="0" fillId="8" borderId="15" xfId="0" applyNumberFormat="1" applyFont="1" applyFill="1" applyBorder="1"/>
    <xf numFmtId="168" fontId="0" fillId="8" borderId="15" xfId="0" applyNumberFormat="1" applyFont="1" applyFill="1" applyBorder="1" applyAlignment="1">
      <alignment horizontal="center"/>
    </xf>
    <xf numFmtId="10" fontId="0" fillId="8" borderId="15" xfId="0" applyNumberFormat="1" applyFont="1" applyFill="1" applyBorder="1" applyAlignment="1">
      <alignment horizontal="center"/>
    </xf>
    <xf numFmtId="0" fontId="0" fillId="0" borderId="94" xfId="0" applyBorder="1" applyAlignment="1">
      <alignment wrapText="1"/>
    </xf>
    <xf numFmtId="168" fontId="0" fillId="8" borderId="94" xfId="0" applyNumberFormat="1" applyFont="1" applyFill="1" applyBorder="1"/>
    <xf numFmtId="168" fontId="0" fillId="8" borderId="94" xfId="0" applyNumberFormat="1" applyFont="1" applyFill="1" applyBorder="1" applyAlignment="1">
      <alignment horizontal="center"/>
    </xf>
    <xf numFmtId="168" fontId="0" fillId="8" borderId="13" xfId="0" applyNumberFormat="1" applyFont="1" applyFill="1" applyBorder="1" applyAlignment="1">
      <alignment horizontal="center"/>
    </xf>
    <xf numFmtId="0" fontId="0" fillId="8" borderId="15" xfId="0" applyNumberFormat="1" applyFont="1" applyFill="1" applyBorder="1" applyAlignment="1">
      <alignment horizontal="center"/>
    </xf>
    <xf numFmtId="165" fontId="0" fillId="8" borderId="15" xfId="0" applyNumberFormat="1" applyFont="1" applyFill="1" applyBorder="1"/>
    <xf numFmtId="0" fontId="21" fillId="8" borderId="15" xfId="10" applyNumberFormat="1" applyFont="1" applyFill="1" applyBorder="1"/>
    <xf numFmtId="169" fontId="21" fillId="8" borderId="15" xfId="10" applyNumberFormat="1" applyFont="1" applyFill="1" applyBorder="1"/>
    <xf numFmtId="0" fontId="0" fillId="8" borderId="17" xfId="0" applyNumberFormat="1" applyFont="1" applyFill="1" applyBorder="1"/>
    <xf numFmtId="165" fontId="0" fillId="8" borderId="13" xfId="0" applyNumberFormat="1" applyFont="1" applyFill="1" applyBorder="1"/>
    <xf numFmtId="0" fontId="0" fillId="0" borderId="0" xfId="0" applyAlignment="1">
      <alignment horizontal="right" wrapText="1"/>
    </xf>
    <xf numFmtId="168" fontId="0" fillId="8" borderId="27" xfId="0" applyNumberFormat="1" applyFont="1" applyFill="1" applyBorder="1"/>
    <xf numFmtId="168" fontId="21" fillId="8" borderId="15" xfId="2" applyNumberFormat="1" applyFont="1" applyFill="1" applyBorder="1"/>
    <xf numFmtId="168" fontId="21" fillId="8" borderId="15" xfId="10" applyNumberFormat="1" applyFont="1" applyFill="1" applyBorder="1"/>
    <xf numFmtId="168" fontId="0" fillId="8" borderId="17" xfId="0" applyNumberFormat="1" applyFont="1" applyFill="1" applyBorder="1"/>
    <xf numFmtId="168" fontId="21" fillId="8" borderId="13" xfId="10" applyNumberFormat="1" applyFont="1" applyFill="1" applyBorder="1"/>
    <xf numFmtId="168" fontId="21" fillId="8" borderId="94" xfId="10" applyNumberFormat="1" applyFont="1" applyFill="1" applyBorder="1"/>
    <xf numFmtId="4" fontId="21" fillId="8" borderId="27" xfId="2" applyNumberFormat="1" applyFont="1" applyFill="1" applyBorder="1"/>
    <xf numFmtId="4" fontId="21" fillId="0" borderId="0" xfId="2" applyNumberFormat="1" applyFont="1" applyBorder="1"/>
    <xf numFmtId="4" fontId="0" fillId="0" borderId="0" xfId="0" applyNumberFormat="1" applyFont="1"/>
    <xf numFmtId="4" fontId="21" fillId="8" borderId="27" xfId="10" applyNumberFormat="1" applyFont="1" applyFill="1" applyBorder="1"/>
    <xf numFmtId="4" fontId="21" fillId="8" borderId="13" xfId="2" applyNumberFormat="1" applyFont="1" applyFill="1" applyBorder="1"/>
    <xf numFmtId="4" fontId="21" fillId="8" borderId="34" xfId="10" applyNumberFormat="1" applyFont="1" applyFill="1" applyBorder="1"/>
    <xf numFmtId="4" fontId="0" fillId="8" borderId="27" xfId="0" applyNumberFormat="1" applyFont="1" applyFill="1" applyBorder="1"/>
    <xf numFmtId="4" fontId="0" fillId="0" borderId="0" xfId="0" applyNumberFormat="1" applyFont="1" applyBorder="1"/>
    <xf numFmtId="4" fontId="0" fillId="8" borderId="27" xfId="10" applyNumberFormat="1" applyFont="1" applyFill="1" applyBorder="1"/>
    <xf numFmtId="4" fontId="0" fillId="8" borderId="13" xfId="0" applyNumberFormat="1" applyFont="1" applyFill="1" applyBorder="1"/>
    <xf numFmtId="4" fontId="0" fillId="8" borderId="34" xfId="10" applyNumberFormat="1" applyFont="1" applyFill="1" applyBorder="1"/>
    <xf numFmtId="168" fontId="0" fillId="8" borderId="27" xfId="10" applyNumberFormat="1" applyFont="1" applyFill="1" applyBorder="1"/>
    <xf numFmtId="168" fontId="0" fillId="8" borderId="34" xfId="10" applyNumberFormat="1" applyFont="1" applyFill="1" applyBorder="1"/>
    <xf numFmtId="2" fontId="0" fillId="0" borderId="0" xfId="0" applyNumberFormat="1" applyFont="1"/>
    <xf numFmtId="2" fontId="0" fillId="8" borderId="27" xfId="10" applyNumberFormat="1" applyFont="1" applyFill="1" applyBorder="1"/>
    <xf numFmtId="2" fontId="0" fillId="8" borderId="34" xfId="10" applyNumberFormat="1" applyFont="1" applyFill="1" applyBorder="1"/>
    <xf numFmtId="169" fontId="0" fillId="8" borderId="15" xfId="10" applyNumberFormat="1" applyFont="1" applyFill="1" applyBorder="1"/>
    <xf numFmtId="2" fontId="21" fillId="8" borderId="15" xfId="2" applyNumberFormat="1" applyFont="1" applyFill="1" applyBorder="1"/>
    <xf numFmtId="168" fontId="0" fillId="6" borderId="15" xfId="0" applyNumberFormat="1" applyFill="1" applyBorder="1"/>
    <xf numFmtId="168" fontId="0" fillId="6" borderId="17" xfId="0" applyNumberFormat="1" applyFill="1" applyBorder="1"/>
    <xf numFmtId="168" fontId="0" fillId="6" borderId="27" xfId="0" applyNumberFormat="1" applyFill="1" applyBorder="1"/>
    <xf numFmtId="165" fontId="21" fillId="6" borderId="15" xfId="10" applyFont="1" applyFill="1" applyBorder="1"/>
    <xf numFmtId="168" fontId="0" fillId="6" borderId="13" xfId="0" applyNumberFormat="1" applyFill="1" applyBorder="1"/>
    <xf numFmtId="168" fontId="0" fillId="6" borderId="36" xfId="0" applyNumberFormat="1" applyFill="1" applyBorder="1"/>
    <xf numFmtId="4" fontId="0" fillId="0" borderId="0" xfId="0" applyNumberFormat="1"/>
    <xf numFmtId="168" fontId="0" fillId="0" borderId="0" xfId="0" applyNumberFormat="1"/>
    <xf numFmtId="168" fontId="0" fillId="0" borderId="0" xfId="0" applyNumberFormat="1" applyBorder="1"/>
    <xf numFmtId="4" fontId="21" fillId="0" borderId="0" xfId="2" applyNumberFormat="1" applyFont="1"/>
    <xf numFmtId="2" fontId="0" fillId="6" borderId="15" xfId="0" applyNumberFormat="1" applyFill="1" applyBorder="1"/>
    <xf numFmtId="164" fontId="21" fillId="6" borderId="13" xfId="2" applyNumberFormat="1" applyFont="1" applyFill="1" applyBorder="1"/>
    <xf numFmtId="168" fontId="21" fillId="6" borderId="35" xfId="10" applyNumberFormat="1" applyFont="1" applyFill="1" applyBorder="1"/>
    <xf numFmtId="168" fontId="21" fillId="6" borderId="13" xfId="2" applyNumberFormat="1" applyFont="1" applyFill="1" applyBorder="1"/>
    <xf numFmtId="168" fontId="21" fillId="7" borderId="13" xfId="2" applyNumberFormat="1" applyFont="1" applyFill="1" applyBorder="1"/>
    <xf numFmtId="4" fontId="21" fillId="7" borderId="13" xfId="2" applyNumberFormat="1" applyFont="1" applyFill="1" applyBorder="1"/>
    <xf numFmtId="4" fontId="21" fillId="7" borderId="37" xfId="10" applyNumberFormat="1" applyFont="1" applyFill="1" applyBorder="1"/>
    <xf numFmtId="168" fontId="0" fillId="7" borderId="32" xfId="0" applyNumberFormat="1" applyFill="1" applyBorder="1"/>
    <xf numFmtId="4" fontId="21" fillId="0" borderId="0" xfId="2" applyNumberFormat="1" applyFont="1" applyFill="1" applyBorder="1"/>
    <xf numFmtId="168" fontId="0" fillId="7" borderId="14" xfId="0" applyNumberFormat="1" applyFill="1" applyBorder="1"/>
    <xf numFmtId="168" fontId="0" fillId="7" borderId="16" xfId="0" applyNumberFormat="1" applyFill="1" applyBorder="1"/>
    <xf numFmtId="168" fontId="0" fillId="7" borderId="18" xfId="0" applyNumberFormat="1" applyFill="1" applyBorder="1"/>
    <xf numFmtId="10" fontId="0" fillId="7" borderId="16" xfId="0" applyNumberFormat="1" applyFill="1" applyBorder="1"/>
    <xf numFmtId="168" fontId="21" fillId="7" borderId="17" xfId="10" applyNumberFormat="1" applyFont="1" applyFill="1" applyBorder="1"/>
    <xf numFmtId="168" fontId="0" fillId="7" borderId="96" xfId="0" applyNumberFormat="1" applyFill="1" applyBorder="1"/>
    <xf numFmtId="168" fontId="0" fillId="7" borderId="38" xfId="0" applyNumberFormat="1" applyFill="1" applyBorder="1"/>
    <xf numFmtId="168" fontId="0" fillId="8" borderId="34" xfId="0" applyNumberFormat="1" applyFont="1" applyFill="1" applyBorder="1" applyAlignment="1">
      <alignment horizontal="center"/>
    </xf>
    <xf numFmtId="4" fontId="21" fillId="6" borderId="15" xfId="10" applyNumberFormat="1" applyFont="1" applyFill="1" applyBorder="1"/>
    <xf numFmtId="4" fontId="21" fillId="7" borderId="15" xfId="10" applyNumberFormat="1" applyFont="1" applyFill="1" applyBorder="1"/>
    <xf numFmtId="168" fontId="0" fillId="8" borderId="27" xfId="0" applyNumberFormat="1" applyFont="1" applyFill="1" applyBorder="1" applyAlignment="1">
      <alignment horizontal="center"/>
    </xf>
    <xf numFmtId="4" fontId="21" fillId="6" borderId="27" xfId="10" applyNumberFormat="1" applyFont="1" applyFill="1" applyBorder="1"/>
    <xf numFmtId="4" fontId="21" fillId="7" borderId="27" xfId="10" applyNumberFormat="1" applyFont="1" applyFill="1" applyBorder="1"/>
    <xf numFmtId="168" fontId="21" fillId="6" borderId="15" xfId="2" applyNumberFormat="1" applyFont="1" applyFill="1" applyBorder="1"/>
    <xf numFmtId="4" fontId="21" fillId="7" borderId="15" xfId="2" applyNumberFormat="1" applyFont="1" applyFill="1" applyBorder="1"/>
    <xf numFmtId="168" fontId="21" fillId="6" borderId="27" xfId="2" applyNumberFormat="1" applyFont="1" applyFill="1" applyBorder="1"/>
    <xf numFmtId="4" fontId="21" fillId="7" borderId="27" xfId="2" applyNumberFormat="1" applyFont="1" applyFill="1" applyBorder="1"/>
    <xf numFmtId="168" fontId="21" fillId="7" borderId="15" xfId="10" applyNumberFormat="1" applyFont="1" applyFill="1" applyBorder="1"/>
    <xf numFmtId="165" fontId="21" fillId="6" borderId="13" xfId="10" applyFont="1" applyFill="1" applyBorder="1"/>
    <xf numFmtId="168" fontId="21" fillId="7" borderId="13" xfId="10" applyNumberFormat="1" applyFont="1" applyFill="1" applyBorder="1"/>
    <xf numFmtId="168" fontId="21" fillId="8" borderId="17" xfId="10" applyNumberFormat="1" applyFont="1" applyFill="1" applyBorder="1"/>
    <xf numFmtId="168" fontId="0" fillId="8" borderId="17" xfId="0" applyNumberFormat="1" applyFont="1" applyFill="1" applyBorder="1" applyAlignment="1">
      <alignment horizontal="center"/>
    </xf>
    <xf numFmtId="168" fontId="21" fillId="7" borderId="15" xfId="2" applyNumberFormat="1" applyFont="1" applyFill="1" applyBorder="1"/>
    <xf numFmtId="43" fontId="21" fillId="6" borderId="15" xfId="2" applyFont="1" applyFill="1" applyBorder="1"/>
    <xf numFmtId="43" fontId="21" fillId="6" borderId="17" xfId="2" applyFont="1" applyFill="1" applyBorder="1"/>
    <xf numFmtId="168" fontId="21" fillId="7" borderId="17" xfId="2" applyNumberFormat="1" applyFont="1" applyFill="1" applyBorder="1"/>
    <xf numFmtId="168" fontId="21" fillId="8" borderId="27" xfId="2" applyNumberFormat="1" applyFont="1" applyFill="1" applyBorder="1"/>
    <xf numFmtId="168" fontId="21" fillId="7" borderId="27" xfId="2" applyNumberFormat="1" applyFont="1" applyFill="1" applyBorder="1"/>
    <xf numFmtId="168" fontId="21" fillId="6" borderId="15" xfId="10" applyNumberFormat="1" applyFont="1" applyFill="1" applyBorder="1"/>
    <xf numFmtId="10" fontId="0" fillId="6" borderId="15" xfId="0" applyNumberFormat="1" applyFill="1" applyBorder="1"/>
    <xf numFmtId="168" fontId="21" fillId="6" borderId="13" xfId="10" applyNumberFormat="1" applyFont="1" applyFill="1" applyBorder="1"/>
    <xf numFmtId="168" fontId="21" fillId="8" borderId="17" xfId="2" applyNumberFormat="1" applyFont="1" applyFill="1" applyBorder="1"/>
    <xf numFmtId="10" fontId="0" fillId="8" borderId="17" xfId="10" applyNumberFormat="1" applyFont="1" applyFill="1" applyBorder="1"/>
    <xf numFmtId="10" fontId="0" fillId="8" borderId="17" xfId="10" applyNumberFormat="1" applyFont="1" applyFill="1" applyBorder="1" applyAlignment="1">
      <alignment horizontal="center"/>
    </xf>
    <xf numFmtId="168" fontId="21" fillId="6" borderId="17" xfId="2" applyNumberFormat="1" applyFont="1" applyFill="1" applyBorder="1"/>
    <xf numFmtId="10" fontId="0" fillId="6" borderId="17" xfId="0" applyNumberFormat="1" applyFill="1" applyBorder="1"/>
    <xf numFmtId="168" fontId="21" fillId="6" borderId="94" xfId="10" applyNumberFormat="1" applyFont="1" applyFill="1" applyBorder="1"/>
    <xf numFmtId="168" fontId="0" fillId="6" borderId="94" xfId="0" applyNumberFormat="1" applyFill="1" applyBorder="1"/>
    <xf numFmtId="168" fontId="21" fillId="7" borderId="94" xfId="10" applyNumberFormat="1" applyFont="1" applyFill="1" applyBorder="1"/>
    <xf numFmtId="165" fontId="0" fillId="8" borderId="17" xfId="0" applyNumberFormat="1" applyFont="1" applyFill="1" applyBorder="1"/>
    <xf numFmtId="165" fontId="0" fillId="8" borderId="34" xfId="0" applyNumberFormat="1" applyFont="1" applyFill="1" applyBorder="1"/>
    <xf numFmtId="168" fontId="21" fillId="6" borderId="34" xfId="10" applyNumberFormat="1" applyFont="1" applyFill="1" applyBorder="1"/>
    <xf numFmtId="168" fontId="0" fillId="6" borderId="34" xfId="0" applyNumberFormat="1" applyFill="1" applyBorder="1"/>
    <xf numFmtId="168" fontId="21" fillId="7" borderId="34" xfId="10" applyNumberFormat="1" applyFont="1" applyFill="1" applyBorder="1"/>
    <xf numFmtId="164" fontId="21" fillId="6" borderId="15" xfId="2" applyNumberFormat="1" applyFont="1" applyFill="1" applyBorder="1"/>
    <xf numFmtId="4" fontId="21" fillId="7" borderId="13" xfId="10" applyNumberFormat="1" applyFont="1" applyFill="1" applyBorder="1"/>
    <xf numFmtId="164" fontId="21" fillId="6" borderId="17" xfId="2" applyNumberFormat="1" applyFont="1" applyFill="1" applyBorder="1"/>
    <xf numFmtId="4" fontId="21" fillId="7" borderId="17" xfId="2" applyNumberFormat="1" applyFont="1" applyFill="1" applyBorder="1"/>
    <xf numFmtId="0" fontId="0" fillId="0" borderId="15" xfId="0" applyBorder="1" applyAlignment="1">
      <alignment horizontal="left" vertical="center"/>
    </xf>
    <xf numFmtId="0" fontId="0" fillId="0" borderId="13" xfId="0" applyBorder="1" applyAlignment="1">
      <alignment horizontal="left" vertical="center"/>
    </xf>
    <xf numFmtId="4" fontId="0" fillId="8" borderId="15" xfId="0" applyNumberFormat="1" applyFont="1" applyFill="1" applyBorder="1" applyAlignment="1">
      <alignment horizontal="center"/>
    </xf>
    <xf numFmtId="2" fontId="21" fillId="6" borderId="15" xfId="2" applyNumberFormat="1" applyFont="1" applyFill="1" applyBorder="1"/>
    <xf numFmtId="39" fontId="21" fillId="6" borderId="15" xfId="2" applyNumberFormat="1" applyFont="1" applyFill="1" applyBorder="1"/>
    <xf numFmtId="4" fontId="21" fillId="6" borderId="13" xfId="10" applyNumberFormat="1" applyFont="1" applyFill="1" applyBorder="1"/>
    <xf numFmtId="0" fontId="0" fillId="8" borderId="17" xfId="0" applyNumberFormat="1" applyFont="1" applyFill="1" applyBorder="1" applyAlignment="1">
      <alignment horizontal="center"/>
    </xf>
    <xf numFmtId="2" fontId="21" fillId="6" borderId="17" xfId="2" applyNumberFormat="1" applyFont="1" applyFill="1" applyBorder="1"/>
    <xf numFmtId="0" fontId="0" fillId="0" borderId="15" xfId="0" applyBorder="1" applyAlignment="1">
      <alignment vertical="center" wrapText="1"/>
    </xf>
    <xf numFmtId="4" fontId="21" fillId="6" borderId="15" xfId="2" applyNumberFormat="1" applyFont="1" applyFill="1" applyBorder="1"/>
    <xf numFmtId="4" fontId="21" fillId="6" borderId="17" xfId="2" applyNumberFormat="1" applyFont="1" applyFill="1" applyBorder="1"/>
    <xf numFmtId="168" fontId="9" fillId="13" borderId="15" xfId="7" applyNumberFormat="1" applyFont="1" applyFill="1" applyBorder="1" applyAlignment="1" applyProtection="1">
      <alignment vertical="center"/>
      <protection locked="0"/>
    </xf>
    <xf numFmtId="168" fontId="9" fillId="13" borderId="16" xfId="7" applyNumberFormat="1" applyFont="1" applyFill="1" applyBorder="1" applyAlignment="1" applyProtection="1">
      <alignment vertical="center"/>
      <protection locked="0"/>
    </xf>
    <xf numFmtId="168" fontId="9" fillId="13" borderId="21" xfId="7" applyNumberFormat="1" applyFont="1" applyFill="1" applyBorder="1" applyAlignment="1" applyProtection="1">
      <alignment vertical="center"/>
      <protection locked="0"/>
    </xf>
    <xf numFmtId="168" fontId="9" fillId="13" borderId="93" xfId="7" applyNumberFormat="1" applyFont="1" applyFill="1" applyBorder="1" applyAlignment="1" applyProtection="1">
      <alignment vertical="center"/>
      <protection locked="0"/>
    </xf>
    <xf numFmtId="168" fontId="0" fillId="7" borderId="101" xfId="0" applyNumberFormat="1" applyFill="1" applyBorder="1"/>
    <xf numFmtId="168" fontId="0" fillId="7" borderId="25" xfId="0" applyNumberFormat="1" applyFill="1" applyBorder="1"/>
    <xf numFmtId="2" fontId="0" fillId="7" borderId="25" xfId="0" applyNumberFormat="1" applyFill="1" applyBorder="1"/>
    <xf numFmtId="2" fontId="0" fillId="7" borderId="33" xfId="0" applyNumberFormat="1" applyFill="1" applyBorder="1"/>
    <xf numFmtId="168" fontId="11" fillId="0" borderId="59" xfId="7" applyNumberFormat="1" applyFont="1" applyFill="1" applyBorder="1" applyAlignment="1" applyProtection="1">
      <alignment horizontal="center" vertical="center" wrapText="1"/>
      <protection locked="0"/>
    </xf>
    <xf numFmtId="0" fontId="9" fillId="2" borderId="15" xfId="7" applyFont="1" applyFill="1" applyBorder="1" applyAlignment="1" applyProtection="1">
      <alignment horizontal="center" vertical="center"/>
      <protection hidden="1"/>
    </xf>
    <xf numFmtId="0" fontId="29" fillId="0" borderId="0" xfId="0" applyFont="1"/>
    <xf numFmtId="0" fontId="30" fillId="0" borderId="24" xfId="7" applyFont="1" applyFill="1" applyBorder="1" applyAlignment="1">
      <alignment horizontal="center" vertical="center" wrapText="1"/>
    </xf>
    <xf numFmtId="0" fontId="31" fillId="0" borderId="0" xfId="7" applyFont="1" applyAlignment="1">
      <alignment horizontal="center" vertical="center" wrapText="1"/>
    </xf>
    <xf numFmtId="0" fontId="32" fillId="0" borderId="0" xfId="0" applyFont="1"/>
    <xf numFmtId="0" fontId="31" fillId="0" borderId="24" xfId="7" applyFont="1" applyFill="1" applyBorder="1"/>
    <xf numFmtId="0" fontId="31" fillId="0" borderId="0" xfId="7" applyFont="1"/>
    <xf numFmtId="0" fontId="31" fillId="0" borderId="0" xfId="7" applyFont="1" applyFill="1"/>
    <xf numFmtId="0" fontId="32" fillId="0" borderId="0" xfId="0" applyFont="1" applyAlignment="1">
      <alignment wrapText="1"/>
    </xf>
    <xf numFmtId="0" fontId="32" fillId="0" borderId="0" xfId="0" applyFont="1" applyAlignment="1">
      <alignment horizontal="right"/>
    </xf>
    <xf numFmtId="0" fontId="28" fillId="0" borderId="22" xfId="7" applyFont="1" applyBorder="1" applyAlignment="1">
      <alignment horizontal="center"/>
    </xf>
    <xf numFmtId="0" fontId="33" fillId="0" borderId="23" xfId="7" applyFont="1" applyBorder="1" applyAlignment="1">
      <alignment horizontal="center"/>
    </xf>
    <xf numFmtId="170" fontId="6" fillId="0" borderId="0" xfId="7" applyNumberFormat="1" applyFont="1"/>
    <xf numFmtId="168" fontId="9" fillId="13" borderId="25" xfId="7" applyNumberFormat="1" applyFont="1" applyFill="1" applyBorder="1" applyAlignment="1" applyProtection="1">
      <alignment vertical="center"/>
      <protection locked="0"/>
    </xf>
    <xf numFmtId="168" fontId="9" fillId="0" borderId="25" xfId="7" applyNumberFormat="1" applyFont="1" applyFill="1" applyBorder="1" applyAlignment="1" applyProtection="1">
      <alignment vertical="center"/>
      <protection locked="0"/>
    </xf>
    <xf numFmtId="0" fontId="6" fillId="0" borderId="15" xfId="7" applyFont="1" applyBorder="1"/>
    <xf numFmtId="0" fontId="9" fillId="2" borderId="15" xfId="7" applyFont="1" applyFill="1" applyBorder="1" applyAlignment="1" applyProtection="1">
      <alignment horizontal="center" vertical="center"/>
      <protection hidden="1"/>
    </xf>
    <xf numFmtId="0" fontId="6" fillId="13" borderId="43" xfId="0" applyFont="1" applyFill="1" applyBorder="1" applyAlignment="1">
      <alignment vertical="center" wrapText="1"/>
    </xf>
    <xf numFmtId="0" fontId="0" fillId="13" borderId="73" xfId="0" applyFill="1" applyBorder="1" applyAlignment="1">
      <alignment vertical="center" wrapText="1"/>
    </xf>
    <xf numFmtId="0" fontId="0" fillId="13" borderId="19" xfId="0" applyFill="1" applyBorder="1" applyAlignment="1">
      <alignment vertical="center" wrapText="1"/>
    </xf>
    <xf numFmtId="0" fontId="0" fillId="13" borderId="90" xfId="0" applyFill="1" applyBorder="1" applyAlignment="1">
      <alignment vertical="center" wrapText="1"/>
    </xf>
    <xf numFmtId="0" fontId="0" fillId="0" borderId="19" xfId="0" applyBorder="1" applyAlignment="1">
      <alignment horizontal="center" vertical="center"/>
    </xf>
    <xf numFmtId="0" fontId="10" fillId="14" borderId="107" xfId="0" applyFont="1" applyFill="1" applyBorder="1" applyAlignment="1">
      <alignment horizontal="center" vertical="center" wrapText="1"/>
    </xf>
    <xf numFmtId="0" fontId="10" fillId="14" borderId="110" xfId="0" applyFont="1" applyFill="1" applyBorder="1" applyAlignment="1">
      <alignment horizontal="center" vertical="center" wrapText="1"/>
    </xf>
    <xf numFmtId="0" fontId="10" fillId="14" borderId="112" xfId="0" applyFont="1" applyFill="1" applyBorder="1" applyAlignment="1">
      <alignment horizontal="center" vertical="center" wrapText="1"/>
    </xf>
    <xf numFmtId="0" fontId="10" fillId="14" borderId="114" xfId="0" applyFont="1" applyFill="1" applyBorder="1" applyAlignment="1">
      <alignment horizontal="center" vertical="center" wrapText="1"/>
    </xf>
    <xf numFmtId="0" fontId="10" fillId="14" borderId="115" xfId="0" applyFont="1" applyFill="1" applyBorder="1" applyAlignment="1">
      <alignment horizontal="center" vertical="center" wrapText="1"/>
    </xf>
    <xf numFmtId="0" fontId="10" fillId="14" borderId="117" xfId="0" applyFont="1" applyFill="1" applyBorder="1" applyAlignment="1">
      <alignment horizontal="center" vertical="center" wrapText="1"/>
    </xf>
    <xf numFmtId="0" fontId="0" fillId="0" borderId="19" xfId="0" applyBorder="1" applyAlignment="1" applyProtection="1">
      <alignment vertical="center"/>
      <protection locked="0"/>
    </xf>
    <xf numFmtId="0" fontId="0" fillId="0" borderId="0" xfId="0" applyAlignment="1" applyProtection="1">
      <alignment vertical="center"/>
      <protection locked="0"/>
    </xf>
    <xf numFmtId="0" fontId="0" fillId="0" borderId="20" xfId="0" applyBorder="1" applyAlignment="1" applyProtection="1">
      <alignment vertical="center"/>
      <protection locked="0"/>
    </xf>
    <xf numFmtId="0" fontId="6" fillId="14" borderId="15" xfId="8" applyFill="1" applyBorder="1" applyAlignment="1">
      <alignment horizontal="center" vertical="center"/>
    </xf>
    <xf numFmtId="0" fontId="6" fillId="14" borderId="106" xfId="8" applyFill="1" applyBorder="1" applyAlignment="1">
      <alignment horizontal="center" vertical="center"/>
    </xf>
    <xf numFmtId="0" fontId="9" fillId="18" borderId="120" xfId="8" applyFont="1" applyFill="1" applyBorder="1" applyAlignment="1" applyProtection="1">
      <alignment horizontal="center" vertical="center"/>
      <protection locked="0"/>
    </xf>
    <xf numFmtId="0" fontId="9" fillId="18" borderId="121" xfId="8" applyFont="1" applyFill="1" applyBorder="1" applyAlignment="1" applyProtection="1">
      <alignment horizontal="center" vertical="center"/>
      <protection locked="0"/>
    </xf>
    <xf numFmtId="0" fontId="9" fillId="18" borderId="123" xfId="8" applyFont="1" applyFill="1" applyBorder="1" applyAlignment="1" applyProtection="1">
      <alignment horizontal="center" vertical="center"/>
      <protection locked="0"/>
    </xf>
    <xf numFmtId="0" fontId="9" fillId="18" borderId="124" xfId="8" applyFont="1" applyFill="1" applyBorder="1" applyAlignment="1" applyProtection="1">
      <alignment horizontal="center" vertical="center"/>
      <protection locked="0"/>
    </xf>
    <xf numFmtId="0" fontId="9" fillId="18" borderId="126" xfId="8" applyFont="1" applyFill="1" applyBorder="1" applyAlignment="1" applyProtection="1">
      <alignment horizontal="center" vertical="center"/>
      <protection locked="0"/>
    </xf>
    <xf numFmtId="0" fontId="9" fillId="18" borderId="127" xfId="8"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9" fillId="14" borderId="15" xfId="0" applyFont="1" applyFill="1" applyBorder="1" applyAlignment="1">
      <alignment horizontal="center" vertical="center" textRotation="90"/>
    </xf>
    <xf numFmtId="0" fontId="0" fillId="0" borderId="110" xfId="0" applyBorder="1" applyAlignment="1" applyProtection="1">
      <alignment horizontal="center" vertical="center"/>
      <protection locked="0"/>
    </xf>
    <xf numFmtId="0" fontId="6" fillId="0" borderId="110" xfId="0" applyFont="1" applyBorder="1" applyAlignment="1" applyProtection="1">
      <alignment horizontal="center" vertical="center"/>
      <protection locked="0"/>
    </xf>
    <xf numFmtId="0" fontId="0" fillId="0" borderId="128" xfId="0" applyBorder="1" applyAlignment="1" applyProtection="1">
      <alignment horizontal="center" vertical="center"/>
      <protection locked="0"/>
    </xf>
    <xf numFmtId="0" fontId="0" fillId="0" borderId="129" xfId="0" applyBorder="1" applyAlignment="1" applyProtection="1">
      <alignment horizontal="center" vertical="center"/>
      <protection locked="0"/>
    </xf>
    <xf numFmtId="0" fontId="6" fillId="0" borderId="129"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14" borderId="93" xfId="0" applyFill="1" applyBorder="1" applyAlignment="1">
      <alignment horizontal="center" vertical="center" wrapText="1"/>
    </xf>
    <xf numFmtId="0" fontId="6" fillId="0" borderId="114" xfId="0" applyFont="1" applyBorder="1" applyAlignment="1" applyProtection="1">
      <alignment horizontal="center" vertical="center"/>
      <protection locked="0"/>
    </xf>
    <xf numFmtId="0" fontId="0" fillId="0" borderId="114" xfId="0" applyBorder="1" applyAlignment="1" applyProtection="1">
      <alignment horizontal="center" vertical="center"/>
      <protection locked="0"/>
    </xf>
    <xf numFmtId="0" fontId="0" fillId="0" borderId="117" xfId="0" applyBorder="1" applyAlignment="1" applyProtection="1">
      <alignment horizontal="center" vertical="center"/>
      <protection locked="0"/>
    </xf>
    <xf numFmtId="0" fontId="7" fillId="4" borderId="88" xfId="0" applyFont="1" applyFill="1" applyBorder="1" applyAlignment="1">
      <alignment horizontal="center" vertical="center"/>
    </xf>
    <xf numFmtId="0" fontId="10" fillId="14" borderId="15" xfId="8" applyFont="1" applyFill="1" applyBorder="1" applyAlignment="1">
      <alignment horizontal="center" vertical="center"/>
    </xf>
    <xf numFmtId="0" fontId="10" fillId="14" borderId="106" xfId="8" applyFont="1" applyFill="1" applyBorder="1" applyAlignment="1">
      <alignment horizontal="center" vertical="center"/>
    </xf>
    <xf numFmtId="170" fontId="34" fillId="0" borderId="123" xfId="8" applyNumberFormat="1" applyFont="1" applyBorder="1" applyAlignment="1" applyProtection="1">
      <alignment horizontal="center" vertical="center"/>
      <protection locked="0"/>
    </xf>
    <xf numFmtId="170" fontId="34" fillId="0" borderId="122" xfId="8" applyNumberFormat="1" applyFont="1" applyBorder="1" applyAlignment="1" applyProtection="1">
      <alignment horizontal="center" vertical="center"/>
      <protection locked="0"/>
    </xf>
    <xf numFmtId="0" fontId="9" fillId="18" borderId="122" xfId="8" applyFont="1" applyFill="1" applyBorder="1" applyAlignment="1" applyProtection="1">
      <alignment horizontal="center" vertical="center"/>
      <protection locked="0"/>
    </xf>
    <xf numFmtId="0" fontId="6" fillId="0" borderId="0" xfId="8" applyAlignment="1">
      <alignment horizontal="center" vertical="center"/>
    </xf>
    <xf numFmtId="0" fontId="6" fillId="2" borderId="15" xfId="8" applyFill="1" applyBorder="1" applyAlignment="1">
      <alignment horizontal="center" vertical="center" wrapText="1"/>
    </xf>
    <xf numFmtId="0" fontId="9" fillId="2" borderId="15" xfId="8" applyFont="1" applyFill="1" applyBorder="1" applyAlignment="1">
      <alignment horizontal="center" vertical="center" textRotation="90"/>
    </xf>
    <xf numFmtId="0" fontId="6" fillId="19" borderId="15" xfId="8" applyFill="1" applyBorder="1" applyAlignment="1" applyProtection="1">
      <alignment horizontal="center" vertical="center"/>
      <protection locked="0"/>
    </xf>
    <xf numFmtId="0" fontId="6" fillId="19" borderId="17" xfId="8" applyFill="1" applyBorder="1" applyAlignment="1" applyProtection="1">
      <alignment horizontal="center" vertical="center"/>
      <protection locked="0"/>
    </xf>
    <xf numFmtId="0" fontId="5" fillId="2" borderId="15" xfId="7" applyFill="1" applyBorder="1" applyAlignment="1">
      <alignment horizontal="center" vertical="center" wrapText="1"/>
    </xf>
    <xf numFmtId="0" fontId="7" fillId="4" borderId="25" xfId="7" applyFont="1" applyFill="1" applyBorder="1" applyAlignment="1">
      <alignment horizontal="center" vertical="center"/>
    </xf>
    <xf numFmtId="168" fontId="11" fillId="0" borderId="60" xfId="7" applyNumberFormat="1" applyFont="1" applyFill="1" applyBorder="1" applyAlignment="1" applyProtection="1">
      <alignment horizontal="center" vertical="center" wrapText="1"/>
      <protection locked="0"/>
    </xf>
    <xf numFmtId="0" fontId="14" fillId="2" borderId="21" xfId="7" applyFont="1" applyFill="1" applyBorder="1" applyAlignment="1" applyProtection="1">
      <alignment horizontal="center" vertical="center"/>
      <protection hidden="1"/>
    </xf>
    <xf numFmtId="0" fontId="9" fillId="2" borderId="16" xfId="7" applyFont="1" applyFill="1" applyBorder="1" applyAlignment="1" applyProtection="1">
      <alignment horizontal="center" vertical="center"/>
      <protection hidden="1"/>
    </xf>
    <xf numFmtId="168" fontId="14" fillId="2" borderId="158" xfId="7" applyNumberFormat="1" applyFont="1" applyFill="1" applyBorder="1" applyAlignment="1" applyProtection="1">
      <alignment vertical="center"/>
    </xf>
    <xf numFmtId="4" fontId="11" fillId="3" borderId="63" xfId="7" applyNumberFormat="1" applyFont="1" applyFill="1" applyBorder="1" applyAlignment="1" applyProtection="1">
      <alignment horizontal="center" vertical="center" wrapText="1"/>
      <protection locked="0"/>
    </xf>
    <xf numFmtId="4" fontId="11" fillId="3" borderId="149" xfId="7" applyNumberFormat="1" applyFont="1" applyFill="1" applyBorder="1" applyAlignment="1" applyProtection="1">
      <alignment horizontal="center" vertical="center" wrapText="1"/>
      <protection locked="0"/>
    </xf>
    <xf numFmtId="4" fontId="11" fillId="3" borderId="134" xfId="7" applyNumberFormat="1" applyFont="1" applyFill="1" applyBorder="1" applyAlignment="1" applyProtection="1">
      <alignment horizontal="center" vertical="center" wrapText="1"/>
      <protection locked="0"/>
    </xf>
    <xf numFmtId="4" fontId="11" fillId="3" borderId="135" xfId="7" applyNumberFormat="1" applyFont="1" applyFill="1" applyBorder="1" applyAlignment="1" applyProtection="1">
      <alignment horizontal="center" vertical="center" wrapText="1"/>
      <protection locked="0"/>
    </xf>
    <xf numFmtId="4" fontId="10" fillId="0" borderId="134" xfId="7" applyNumberFormat="1" applyFont="1" applyBorder="1" applyAlignment="1" applyProtection="1">
      <alignment horizontal="center" vertical="center" wrapText="1"/>
      <protection locked="0"/>
    </xf>
    <xf numFmtId="4" fontId="10" fillId="0" borderId="135" xfId="7" applyNumberFormat="1" applyFont="1" applyBorder="1" applyAlignment="1" applyProtection="1">
      <alignment horizontal="center" vertical="center" wrapText="1"/>
      <protection locked="0"/>
    </xf>
    <xf numFmtId="0" fontId="18" fillId="0" borderId="0" xfId="7" applyFont="1" applyFill="1" applyBorder="1" applyAlignment="1" applyProtection="1">
      <alignment horizontal="left" vertical="center" wrapText="1"/>
      <protection locked="0"/>
    </xf>
    <xf numFmtId="0" fontId="11" fillId="0" borderId="19" xfId="7" applyFont="1" applyBorder="1" applyAlignment="1" applyProtection="1">
      <alignment horizontal="center" vertical="center"/>
      <protection hidden="1"/>
    </xf>
    <xf numFmtId="0" fontId="11" fillId="0" borderId="0" xfId="7" applyFont="1" applyBorder="1" applyAlignment="1" applyProtection="1">
      <alignment horizontal="center" vertical="center"/>
      <protection hidden="1"/>
    </xf>
    <xf numFmtId="0" fontId="11" fillId="0" borderId="20" xfId="7" applyFont="1" applyBorder="1" applyAlignment="1" applyProtection="1">
      <alignment horizontal="center" vertical="center"/>
      <protection hidden="1"/>
    </xf>
    <xf numFmtId="10" fontId="15" fillId="0" borderId="21" xfId="7" applyNumberFormat="1" applyFont="1" applyFill="1" applyBorder="1" applyAlignment="1" applyProtection="1">
      <alignment horizontal="center" vertical="center"/>
    </xf>
    <xf numFmtId="10" fontId="15" fillId="0" borderId="16" xfId="7" applyNumberFormat="1" applyFont="1" applyFill="1" applyBorder="1" applyAlignment="1" applyProtection="1">
      <alignment horizontal="center" vertical="center"/>
    </xf>
    <xf numFmtId="10" fontId="15" fillId="0" borderId="31" xfId="7" applyNumberFormat="1" applyFont="1" applyFill="1" applyBorder="1" applyAlignment="1" applyProtection="1">
      <alignment horizontal="center" vertical="center"/>
    </xf>
    <xf numFmtId="10" fontId="15" fillId="0" borderId="18" xfId="7" applyNumberFormat="1" applyFont="1" applyFill="1" applyBorder="1" applyAlignment="1" applyProtection="1">
      <alignment horizontal="center" vertical="center"/>
    </xf>
    <xf numFmtId="0" fontId="17" fillId="0" borderId="19" xfId="7" applyFont="1" applyBorder="1" applyAlignment="1" applyProtection="1">
      <alignment horizontal="center" vertical="center"/>
      <protection hidden="1"/>
    </xf>
    <xf numFmtId="0" fontId="6" fillId="0" borderId="0" xfId="7" applyFont="1" applyBorder="1" applyAlignment="1" applyProtection="1">
      <alignment horizontal="center" vertical="center"/>
      <protection hidden="1"/>
    </xf>
    <xf numFmtId="0" fontId="6" fillId="0" borderId="20" xfId="7" applyFont="1" applyBorder="1" applyAlignment="1" applyProtection="1">
      <alignment horizontal="center" vertical="center"/>
      <protection hidden="1"/>
    </xf>
    <xf numFmtId="0" fontId="6" fillId="0" borderId="11" xfId="7" applyFont="1" applyBorder="1" applyAlignment="1" applyProtection="1">
      <alignment horizontal="center" vertical="center"/>
      <protection hidden="1"/>
    </xf>
    <xf numFmtId="0" fontId="6" fillId="0" borderId="12" xfId="7" applyFont="1" applyBorder="1" applyAlignment="1" applyProtection="1">
      <alignment horizontal="center" vertical="center"/>
      <protection hidden="1"/>
    </xf>
    <xf numFmtId="0" fontId="6" fillId="0" borderId="146" xfId="7" applyFont="1" applyBorder="1" applyAlignment="1" applyProtection="1">
      <alignment horizontal="center" vertical="center"/>
      <protection hidden="1"/>
    </xf>
    <xf numFmtId="168" fontId="15" fillId="0" borderId="21" xfId="7" applyNumberFormat="1" applyFont="1" applyFill="1" applyBorder="1" applyAlignment="1" applyProtection="1">
      <alignment horizontal="center" vertical="center"/>
    </xf>
    <xf numFmtId="168" fontId="15" fillId="0" borderId="16" xfId="7" applyNumberFormat="1" applyFont="1" applyFill="1" applyBorder="1" applyAlignment="1" applyProtection="1">
      <alignment horizontal="center" vertical="center"/>
    </xf>
    <xf numFmtId="0" fontId="6" fillId="0" borderId="63" xfId="7" applyFont="1" applyBorder="1" applyAlignment="1" applyProtection="1">
      <alignment horizontal="center" vertical="center"/>
      <protection hidden="1"/>
    </xf>
    <xf numFmtId="0" fontId="6" fillId="0" borderId="8" xfId="7" applyFont="1" applyBorder="1" applyAlignment="1" applyProtection="1">
      <alignment horizontal="center" vertical="center"/>
      <protection hidden="1"/>
    </xf>
    <xf numFmtId="0" fontId="6" fillId="0" borderId="149" xfId="7" applyFont="1" applyBorder="1" applyAlignment="1" applyProtection="1">
      <alignment horizontal="center" vertical="center"/>
      <protection hidden="1"/>
    </xf>
    <xf numFmtId="0" fontId="11" fillId="0" borderId="64" xfId="7" applyFont="1" applyBorder="1" applyAlignment="1" applyProtection="1">
      <alignment horizontal="center" vertical="center"/>
      <protection hidden="1"/>
    </xf>
    <xf numFmtId="0" fontId="11" fillId="0" borderId="65" xfId="7" applyFont="1" applyBorder="1" applyAlignment="1" applyProtection="1">
      <alignment horizontal="center" vertical="center"/>
      <protection hidden="1"/>
    </xf>
    <xf numFmtId="0" fontId="11" fillId="0" borderId="153" xfId="7" applyFont="1" applyBorder="1" applyAlignment="1" applyProtection="1">
      <alignment horizontal="center" vertical="center"/>
      <protection hidden="1"/>
    </xf>
    <xf numFmtId="0" fontId="6" fillId="0" borderId="19" xfId="7" applyFont="1" applyBorder="1" applyAlignment="1" applyProtection="1">
      <alignment horizontal="center" vertical="center"/>
      <protection hidden="1"/>
    </xf>
    <xf numFmtId="1" fontId="15" fillId="0" borderId="21" xfId="7" applyNumberFormat="1" applyFont="1" applyFill="1" applyBorder="1" applyAlignment="1" applyProtection="1">
      <alignment horizontal="center" vertical="center"/>
    </xf>
    <xf numFmtId="1" fontId="15" fillId="0" borderId="16" xfId="7" applyNumberFormat="1" applyFont="1" applyFill="1" applyBorder="1" applyAlignment="1" applyProtection="1">
      <alignment horizontal="center" vertical="center"/>
    </xf>
    <xf numFmtId="0" fontId="7" fillId="2" borderId="147" xfId="7" applyFont="1" applyFill="1" applyBorder="1" applyAlignment="1">
      <alignment horizontal="center"/>
    </xf>
    <xf numFmtId="0" fontId="7" fillId="2" borderId="151" xfId="7" applyFont="1" applyFill="1" applyBorder="1" applyAlignment="1">
      <alignment horizontal="center"/>
    </xf>
    <xf numFmtId="0" fontId="7" fillId="2" borderId="148" xfId="7" applyFont="1" applyFill="1" applyBorder="1" applyAlignment="1">
      <alignment horizontal="center"/>
    </xf>
    <xf numFmtId="0" fontId="9" fillId="2" borderId="144" xfId="7" applyFont="1" applyFill="1" applyBorder="1" applyAlignment="1">
      <alignment horizontal="center" vertical="center"/>
    </xf>
    <xf numFmtId="0" fontId="9" fillId="2" borderId="141" xfId="7" applyFont="1" applyFill="1" applyBorder="1" applyAlignment="1">
      <alignment horizontal="center" vertical="center"/>
    </xf>
    <xf numFmtId="0" fontId="7" fillId="3" borderId="147" xfId="7" applyFont="1" applyFill="1" applyBorder="1" applyAlignment="1">
      <alignment horizontal="left"/>
    </xf>
    <xf numFmtId="0" fontId="7" fillId="3" borderId="151" xfId="7" applyFont="1" applyFill="1" applyBorder="1" applyAlignment="1">
      <alignment horizontal="left"/>
    </xf>
    <xf numFmtId="0" fontId="7" fillId="3" borderId="148" xfId="7" applyFont="1" applyFill="1" applyBorder="1" applyAlignment="1">
      <alignment horizontal="left"/>
    </xf>
    <xf numFmtId="164" fontId="15" fillId="0" borderId="21" xfId="7" applyNumberFormat="1" applyFont="1" applyFill="1" applyBorder="1" applyAlignment="1" applyProtection="1">
      <alignment horizontal="center" vertical="center"/>
    </xf>
    <xf numFmtId="164" fontId="15" fillId="0" borderId="16" xfId="7" applyNumberFormat="1" applyFont="1" applyFill="1" applyBorder="1" applyAlignment="1" applyProtection="1">
      <alignment horizontal="center" vertical="center"/>
    </xf>
    <xf numFmtId="10" fontId="15" fillId="0" borderId="97" xfId="7" applyNumberFormat="1" applyFont="1" applyFill="1" applyBorder="1" applyAlignment="1" applyProtection="1">
      <alignment horizontal="center" vertical="center"/>
    </xf>
    <xf numFmtId="10" fontId="15" fillId="0" borderId="96" xfId="7" applyNumberFormat="1" applyFont="1" applyFill="1" applyBorder="1" applyAlignment="1" applyProtection="1">
      <alignment horizontal="center" vertical="center"/>
    </xf>
    <xf numFmtId="0" fontId="6" fillId="0" borderId="60" xfId="7" applyFont="1" applyFill="1" applyBorder="1" applyAlignment="1">
      <alignment horizontal="left"/>
    </xf>
    <xf numFmtId="0" fontId="6" fillId="0" borderId="58" xfId="7" applyFont="1" applyFill="1" applyBorder="1" applyAlignment="1">
      <alignment horizontal="left"/>
    </xf>
    <xf numFmtId="0" fontId="6" fillId="0" borderId="103" xfId="7" applyFont="1" applyFill="1" applyBorder="1" applyAlignment="1">
      <alignment horizontal="left"/>
    </xf>
    <xf numFmtId="168" fontId="11" fillId="13" borderId="60" xfId="7" applyNumberFormat="1" applyFont="1" applyFill="1" applyBorder="1" applyAlignment="1" applyProtection="1">
      <alignment horizontal="center" vertical="center" wrapText="1"/>
      <protection locked="0"/>
    </xf>
    <xf numFmtId="168" fontId="11" fillId="13" borderId="59" xfId="7" applyNumberFormat="1" applyFont="1" applyFill="1" applyBorder="1" applyAlignment="1" applyProtection="1">
      <alignment horizontal="center" vertical="center" wrapText="1"/>
      <protection locked="0"/>
    </xf>
    <xf numFmtId="0" fontId="6" fillId="0" borderId="54" xfId="7" applyFont="1" applyFill="1" applyBorder="1" applyAlignment="1">
      <alignment horizontal="left"/>
    </xf>
    <xf numFmtId="0" fontId="6" fillId="0" borderId="46" xfId="7" applyFont="1" applyFill="1" applyBorder="1" applyAlignment="1">
      <alignment horizontal="left"/>
    </xf>
    <xf numFmtId="0" fontId="6" fillId="0" borderId="55" xfId="7" applyFont="1" applyFill="1" applyBorder="1" applyAlignment="1">
      <alignment horizontal="left"/>
    </xf>
    <xf numFmtId="168" fontId="11" fillId="0" borderId="45" xfId="7" applyNumberFormat="1" applyFont="1" applyFill="1" applyBorder="1" applyAlignment="1" applyProtection="1">
      <alignment horizontal="center" vertical="center" wrapText="1"/>
      <protection locked="0"/>
    </xf>
    <xf numFmtId="168" fontId="11" fillId="0" borderId="86" xfId="7" applyNumberFormat="1" applyFont="1" applyFill="1" applyBorder="1" applyAlignment="1" applyProtection="1">
      <alignment horizontal="center" vertical="center" wrapText="1"/>
      <protection locked="0"/>
    </xf>
    <xf numFmtId="168" fontId="11" fillId="13" borderId="54" xfId="7" applyNumberFormat="1" applyFont="1" applyFill="1" applyBorder="1" applyAlignment="1" applyProtection="1">
      <alignment horizontal="center" vertical="center" wrapText="1"/>
      <protection locked="0"/>
    </xf>
    <xf numFmtId="168" fontId="11" fillId="13" borderId="47" xfId="7" applyNumberFormat="1" applyFont="1" applyFill="1" applyBorder="1" applyAlignment="1" applyProtection="1">
      <alignment horizontal="center" vertical="center" wrapText="1"/>
      <protection locked="0"/>
    </xf>
    <xf numFmtId="168" fontId="11" fillId="3" borderId="46" xfId="7" applyNumberFormat="1" applyFont="1" applyFill="1" applyBorder="1" applyAlignment="1" applyProtection="1">
      <alignment horizontal="center" vertical="center" wrapText="1"/>
      <protection locked="0"/>
    </xf>
    <xf numFmtId="168" fontId="11" fillId="3" borderId="47" xfId="7" applyNumberFormat="1" applyFont="1" applyFill="1" applyBorder="1" applyAlignment="1" applyProtection="1">
      <alignment horizontal="center" vertical="center" wrapText="1"/>
      <protection locked="0"/>
    </xf>
    <xf numFmtId="168" fontId="11" fillId="3" borderId="58" xfId="7" applyNumberFormat="1" applyFont="1" applyFill="1" applyBorder="1" applyAlignment="1" applyProtection="1">
      <alignment horizontal="center" vertical="center" wrapText="1"/>
      <protection locked="0"/>
    </xf>
    <xf numFmtId="168" fontId="11" fillId="3" borderId="59" xfId="7" applyNumberFormat="1" applyFont="1" applyFill="1" applyBorder="1" applyAlignment="1" applyProtection="1">
      <alignment horizontal="center" vertical="center" wrapText="1"/>
      <protection locked="0"/>
    </xf>
    <xf numFmtId="0" fontId="6" fillId="0" borderId="136" xfId="7" applyFont="1" applyFill="1" applyBorder="1" applyAlignment="1">
      <alignment horizontal="left"/>
    </xf>
    <xf numFmtId="0" fontId="6" fillId="0" borderId="137" xfId="7" applyFont="1" applyFill="1" applyBorder="1" applyAlignment="1">
      <alignment horizontal="left"/>
    </xf>
    <xf numFmtId="0" fontId="6" fillId="0" borderId="138" xfId="7" applyFont="1" applyFill="1" applyBorder="1" applyAlignment="1">
      <alignment horizontal="left"/>
    </xf>
    <xf numFmtId="168" fontId="11" fillId="0" borderId="134" xfId="7" applyNumberFormat="1" applyFont="1" applyFill="1" applyBorder="1" applyAlignment="1" applyProtection="1">
      <alignment horizontal="center" vertical="center" wrapText="1"/>
      <protection locked="0"/>
    </xf>
    <xf numFmtId="168" fontId="11" fillId="0" borderId="135" xfId="7" applyNumberFormat="1" applyFont="1" applyFill="1" applyBorder="1" applyAlignment="1" applyProtection="1">
      <alignment horizontal="center" vertical="center" wrapText="1"/>
      <protection locked="0"/>
    </xf>
    <xf numFmtId="168" fontId="11" fillId="13" borderId="136" xfId="7" applyNumberFormat="1" applyFont="1" applyFill="1" applyBorder="1" applyAlignment="1" applyProtection="1">
      <alignment horizontal="center" vertical="center" wrapText="1"/>
      <protection locked="0"/>
    </xf>
    <xf numFmtId="168" fontId="11" fillId="13" borderId="139" xfId="7" applyNumberFormat="1" applyFont="1" applyFill="1" applyBorder="1" applyAlignment="1" applyProtection="1">
      <alignment horizontal="center" vertical="center" wrapText="1"/>
      <protection locked="0"/>
    </xf>
    <xf numFmtId="4" fontId="10" fillId="0" borderId="64" xfId="7" applyNumberFormat="1" applyFont="1" applyBorder="1" applyAlignment="1" applyProtection="1">
      <alignment horizontal="center" vertical="center" wrapText="1"/>
      <protection locked="0"/>
    </xf>
    <xf numFmtId="4" fontId="10" fillId="0" borderId="153" xfId="7" applyNumberFormat="1" applyFont="1" applyBorder="1" applyAlignment="1" applyProtection="1">
      <alignment horizontal="center" vertical="center" wrapText="1"/>
      <protection locked="0"/>
    </xf>
    <xf numFmtId="4" fontId="10" fillId="13" borderId="66" xfId="7" applyNumberFormat="1" applyFont="1" applyFill="1" applyBorder="1" applyAlignment="1" applyProtection="1">
      <alignment horizontal="center" vertical="center" wrapText="1"/>
      <protection locked="0"/>
    </xf>
    <xf numFmtId="4" fontId="10" fillId="13" borderId="99" xfId="7" applyNumberFormat="1" applyFont="1" applyFill="1" applyBorder="1" applyAlignment="1" applyProtection="1">
      <alignment horizontal="center" vertical="center" wrapText="1"/>
      <protection locked="0"/>
    </xf>
    <xf numFmtId="4" fontId="10" fillId="13" borderId="56" xfId="7" applyNumberFormat="1" applyFont="1" applyFill="1" applyBorder="1" applyAlignment="1" applyProtection="1">
      <alignment horizontal="center" vertical="center" wrapText="1"/>
      <protection locked="0"/>
    </xf>
    <xf numFmtId="4" fontId="10" fillId="13" borderId="55" xfId="7" applyNumberFormat="1" applyFont="1" applyFill="1" applyBorder="1" applyAlignment="1" applyProtection="1">
      <alignment horizontal="center" vertical="center" wrapText="1"/>
      <protection locked="0"/>
    </xf>
    <xf numFmtId="0" fontId="18" fillId="0" borderId="19" xfId="7" applyFont="1" applyFill="1" applyBorder="1" applyAlignment="1" applyProtection="1">
      <alignment horizontal="left" vertical="center" wrapText="1"/>
      <protection locked="0"/>
    </xf>
    <xf numFmtId="0" fontId="18" fillId="0" borderId="20" xfId="7" applyFont="1" applyFill="1" applyBorder="1" applyAlignment="1" applyProtection="1">
      <alignment horizontal="left" vertical="center" wrapText="1"/>
      <protection locked="0"/>
    </xf>
    <xf numFmtId="0" fontId="7" fillId="3" borderId="49" xfId="7" applyFont="1" applyFill="1" applyBorder="1" applyAlignment="1">
      <alignment horizontal="center"/>
    </xf>
    <xf numFmtId="0" fontId="6" fillId="3" borderId="50" xfId="7" applyFont="1" applyFill="1" applyBorder="1" applyAlignment="1">
      <alignment horizontal="center"/>
    </xf>
    <xf numFmtId="0" fontId="6" fillId="3" borderId="51" xfId="7" applyFont="1" applyFill="1" applyBorder="1" applyAlignment="1">
      <alignment horizontal="center"/>
    </xf>
    <xf numFmtId="0" fontId="7" fillId="2" borderId="52" xfId="7" applyFont="1" applyFill="1" applyBorder="1" applyAlignment="1">
      <alignment horizontal="left"/>
    </xf>
    <xf numFmtId="0" fontId="7" fillId="2" borderId="53" xfId="7" applyFont="1" applyFill="1" applyBorder="1" applyAlignment="1">
      <alignment horizontal="left"/>
    </xf>
    <xf numFmtId="0" fontId="7" fillId="2" borderId="133" xfId="7" applyFont="1" applyFill="1" applyBorder="1" applyAlignment="1">
      <alignment horizontal="left"/>
    </xf>
    <xf numFmtId="0" fontId="9" fillId="2" borderId="49" xfId="7" applyFont="1" applyFill="1" applyBorder="1" applyAlignment="1">
      <alignment horizontal="center" vertical="center"/>
    </xf>
    <xf numFmtId="0" fontId="9" fillId="2" borderId="51" xfId="7" applyFont="1" applyFill="1" applyBorder="1" applyAlignment="1">
      <alignment horizontal="center" vertical="center"/>
    </xf>
    <xf numFmtId="0" fontId="9" fillId="2" borderId="142" xfId="7" applyFont="1" applyFill="1" applyBorder="1" applyAlignment="1">
      <alignment horizontal="center" vertical="center" wrapText="1"/>
    </xf>
    <xf numFmtId="0" fontId="9" fillId="2" borderId="143" xfId="7" applyFont="1" applyFill="1" applyBorder="1" applyAlignment="1">
      <alignment horizontal="center" vertical="center" wrapText="1"/>
    </xf>
    <xf numFmtId="0" fontId="9" fillId="2" borderId="144" xfId="7" applyFont="1" applyFill="1" applyBorder="1" applyAlignment="1">
      <alignment horizontal="center" vertical="center" wrapText="1"/>
    </xf>
    <xf numFmtId="0" fontId="9" fillId="2" borderId="141" xfId="7" applyFont="1" applyFill="1" applyBorder="1" applyAlignment="1">
      <alignment horizontal="center" vertical="center" wrapText="1"/>
    </xf>
    <xf numFmtId="0" fontId="9" fillId="2" borderId="147" xfId="7" applyFont="1" applyFill="1" applyBorder="1" applyAlignment="1">
      <alignment horizontal="center" vertical="center" wrapText="1"/>
    </xf>
    <xf numFmtId="0" fontId="9" fillId="2" borderId="148" xfId="7" applyFont="1" applyFill="1" applyBorder="1" applyAlignment="1">
      <alignment horizontal="center" vertical="center" wrapText="1"/>
    </xf>
    <xf numFmtId="10" fontId="11" fillId="3" borderId="19" xfId="7" applyNumberFormat="1" applyFont="1" applyFill="1" applyBorder="1" applyAlignment="1" applyProtection="1">
      <alignment horizontal="center" vertical="center" wrapText="1"/>
      <protection locked="0"/>
    </xf>
    <xf numFmtId="10" fontId="11" fillId="3" borderId="20" xfId="7" applyNumberFormat="1" applyFont="1" applyFill="1" applyBorder="1" applyAlignment="1" applyProtection="1">
      <alignment horizontal="center" vertical="center" wrapText="1"/>
      <protection locked="0"/>
    </xf>
    <xf numFmtId="0" fontId="10" fillId="0" borderId="57" xfId="7" applyFont="1" applyBorder="1" applyAlignment="1" applyProtection="1">
      <alignment horizontal="left" vertical="center" wrapText="1"/>
      <protection locked="0"/>
    </xf>
    <xf numFmtId="0" fontId="10" fillId="0" borderId="10" xfId="7" applyFont="1" applyBorder="1" applyAlignment="1" applyProtection="1">
      <alignment horizontal="left" vertical="center" wrapText="1"/>
      <protection locked="0"/>
    </xf>
    <xf numFmtId="10" fontId="11" fillId="0" borderId="57" xfId="7" applyNumberFormat="1" applyFont="1" applyFill="1" applyBorder="1" applyAlignment="1" applyProtection="1">
      <alignment horizontal="center" vertical="center" wrapText="1"/>
      <protection locked="0"/>
    </xf>
    <xf numFmtId="10" fontId="11" fillId="0" borderId="102" xfId="7" applyNumberFormat="1" applyFont="1" applyFill="1" applyBorder="1" applyAlignment="1" applyProtection="1">
      <alignment horizontal="center" vertical="center" wrapText="1"/>
      <protection locked="0"/>
    </xf>
    <xf numFmtId="10" fontId="11" fillId="13" borderId="60" xfId="7" applyNumberFormat="1" applyFont="1" applyFill="1" applyBorder="1" applyAlignment="1" applyProtection="1">
      <alignment horizontal="center" vertical="center" wrapText="1"/>
      <protection locked="0"/>
    </xf>
    <xf numFmtId="10" fontId="11" fillId="13" borderId="103" xfId="7" applyNumberFormat="1" applyFont="1" applyFill="1" applyBorder="1" applyAlignment="1" applyProtection="1">
      <alignment horizontal="center" vertical="center" wrapText="1"/>
      <protection locked="0"/>
    </xf>
    <xf numFmtId="10" fontId="11" fillId="3" borderId="11" xfId="7" applyNumberFormat="1" applyFont="1" applyFill="1" applyBorder="1" applyAlignment="1" applyProtection="1">
      <alignment horizontal="center" vertical="center" wrapText="1"/>
      <protection locked="0"/>
    </xf>
    <xf numFmtId="10" fontId="11" fillId="3" borderId="146" xfId="7" applyNumberFormat="1" applyFont="1" applyFill="1" applyBorder="1" applyAlignment="1" applyProtection="1">
      <alignment horizontal="center" vertical="center" wrapText="1"/>
      <protection locked="0"/>
    </xf>
    <xf numFmtId="10" fontId="11" fillId="0" borderId="134" xfId="7" applyNumberFormat="1" applyFont="1" applyFill="1" applyBorder="1" applyAlignment="1" applyProtection="1">
      <alignment horizontal="center" vertical="center" wrapText="1"/>
      <protection locked="0"/>
    </xf>
    <xf numFmtId="10" fontId="11" fillId="0" borderId="135" xfId="7" applyNumberFormat="1" applyFont="1" applyFill="1" applyBorder="1" applyAlignment="1" applyProtection="1">
      <alignment horizontal="center" vertical="center" wrapText="1"/>
      <protection locked="0"/>
    </xf>
    <xf numFmtId="0" fontId="7" fillId="2" borderId="144" xfId="7" applyFont="1" applyFill="1" applyBorder="1" applyAlignment="1">
      <alignment horizontal="left"/>
    </xf>
    <xf numFmtId="0" fontId="7" fillId="2" borderId="140" xfId="7" applyFont="1" applyFill="1" applyBorder="1" applyAlignment="1">
      <alignment horizontal="left"/>
    </xf>
    <xf numFmtId="0" fontId="7" fillId="2" borderId="141" xfId="7" applyFont="1" applyFill="1" applyBorder="1" applyAlignment="1">
      <alignment horizontal="left"/>
    </xf>
    <xf numFmtId="0" fontId="9" fillId="2" borderId="145" xfId="7" applyFont="1" applyFill="1" applyBorder="1" applyAlignment="1">
      <alignment horizontal="center" vertical="center" wrapText="1"/>
    </xf>
    <xf numFmtId="4" fontId="11" fillId="9" borderId="147" xfId="7" applyNumberFormat="1" applyFont="1" applyFill="1" applyBorder="1" applyAlignment="1" applyProtection="1">
      <alignment horizontal="center" vertical="center" wrapText="1"/>
    </xf>
    <xf numFmtId="4" fontId="11" fillId="9" borderId="148" xfId="7" applyNumberFormat="1" applyFont="1" applyFill="1" applyBorder="1" applyAlignment="1" applyProtection="1">
      <alignment horizontal="center" vertical="center" wrapText="1"/>
    </xf>
    <xf numFmtId="4" fontId="10" fillId="13" borderId="45" xfId="7" applyNumberFormat="1" applyFont="1" applyFill="1" applyBorder="1" applyAlignment="1" applyProtection="1">
      <alignment horizontal="center" vertical="center" wrapText="1"/>
      <protection locked="0"/>
    </xf>
    <xf numFmtId="4" fontId="10" fillId="13" borderId="86" xfId="7" applyNumberFormat="1" applyFont="1" applyFill="1" applyBorder="1" applyAlignment="1" applyProtection="1">
      <alignment horizontal="center" vertical="center" wrapText="1"/>
      <protection locked="0"/>
    </xf>
    <xf numFmtId="4" fontId="11" fillId="2" borderId="152" xfId="7" applyNumberFormat="1" applyFont="1" applyFill="1" applyBorder="1" applyAlignment="1" applyProtection="1">
      <alignment horizontal="center" vertical="center" wrapText="1"/>
    </xf>
    <xf numFmtId="4" fontId="11" fillId="2" borderId="150" xfId="7" applyNumberFormat="1" applyFont="1" applyFill="1" applyBorder="1" applyAlignment="1" applyProtection="1">
      <alignment horizontal="center" vertical="center" wrapText="1"/>
    </xf>
    <xf numFmtId="4" fontId="11" fillId="2" borderId="144" xfId="7" applyNumberFormat="1" applyFont="1" applyFill="1" applyBorder="1" applyAlignment="1" applyProtection="1">
      <alignment horizontal="center" vertical="center" wrapText="1"/>
    </xf>
    <xf numFmtId="4" fontId="11" fillId="2" borderId="141" xfId="7" applyNumberFormat="1" applyFont="1" applyFill="1" applyBorder="1" applyAlignment="1" applyProtection="1">
      <alignment horizontal="center" vertical="center" wrapText="1"/>
    </xf>
    <xf numFmtId="0" fontId="10" fillId="0" borderId="64" xfId="7" applyFont="1" applyBorder="1" applyAlignment="1" applyProtection="1">
      <alignment horizontal="left" vertical="center" wrapText="1"/>
      <protection locked="0"/>
    </xf>
    <xf numFmtId="0" fontId="10" fillId="0" borderId="65" xfId="7" applyFont="1" applyBorder="1" applyAlignment="1" applyProtection="1">
      <alignment horizontal="left" vertical="center" wrapText="1"/>
      <protection locked="0"/>
    </xf>
    <xf numFmtId="10" fontId="11" fillId="13" borderId="136" xfId="7" applyNumberFormat="1" applyFont="1" applyFill="1" applyBorder="1" applyAlignment="1" applyProtection="1">
      <alignment horizontal="center" vertical="center" wrapText="1"/>
      <protection locked="0"/>
    </xf>
    <xf numFmtId="10" fontId="11" fillId="13" borderId="138" xfId="7" applyNumberFormat="1" applyFont="1" applyFill="1" applyBorder="1" applyAlignment="1" applyProtection="1">
      <alignment horizontal="center" vertical="center" wrapText="1"/>
      <protection locked="0"/>
    </xf>
    <xf numFmtId="4" fontId="10" fillId="13" borderId="64" xfId="7" applyNumberFormat="1" applyFont="1" applyFill="1" applyBorder="1" applyAlignment="1" applyProtection="1">
      <alignment horizontal="center" vertical="center" wrapText="1"/>
      <protection locked="0"/>
    </xf>
    <xf numFmtId="4" fontId="10" fillId="13" borderId="153" xfId="7" applyNumberFormat="1" applyFont="1" applyFill="1" applyBorder="1" applyAlignment="1" applyProtection="1">
      <alignment horizontal="center" vertical="center" wrapText="1"/>
      <protection locked="0"/>
    </xf>
    <xf numFmtId="0" fontId="7" fillId="3" borderId="147" xfId="7" applyFont="1" applyFill="1" applyBorder="1" applyAlignment="1">
      <alignment horizontal="center"/>
    </xf>
    <xf numFmtId="0" fontId="6" fillId="3" borderId="151" xfId="7" applyFont="1" applyFill="1" applyBorder="1" applyAlignment="1">
      <alignment horizontal="center"/>
    </xf>
    <xf numFmtId="0" fontId="6" fillId="3" borderId="148" xfId="7" applyFont="1" applyFill="1" applyBorder="1" applyAlignment="1">
      <alignment horizontal="center"/>
    </xf>
    <xf numFmtId="0" fontId="10" fillId="0" borderId="45" xfId="7" applyFont="1" applyBorder="1" applyAlignment="1" applyProtection="1">
      <alignment horizontal="left" vertical="center" wrapText="1"/>
      <protection locked="0"/>
    </xf>
    <xf numFmtId="0" fontId="10" fillId="0" borderId="9" xfId="7" applyFont="1" applyBorder="1" applyAlignment="1" applyProtection="1">
      <alignment horizontal="left" vertical="center" wrapText="1"/>
      <protection locked="0"/>
    </xf>
    <xf numFmtId="4" fontId="10" fillId="0" borderId="45" xfId="7" applyNumberFormat="1" applyFont="1" applyBorder="1" applyAlignment="1" applyProtection="1">
      <alignment horizontal="center" vertical="center" wrapText="1"/>
      <protection locked="0"/>
    </xf>
    <xf numFmtId="4" fontId="10" fillId="0" borderId="86" xfId="7" applyNumberFormat="1" applyFont="1" applyBorder="1" applyAlignment="1" applyProtection="1">
      <alignment horizontal="center" vertical="center" wrapText="1"/>
      <protection locked="0"/>
    </xf>
    <xf numFmtId="4" fontId="11" fillId="3" borderId="45" xfId="7" applyNumberFormat="1" applyFont="1" applyFill="1" applyBorder="1" applyAlignment="1" applyProtection="1">
      <alignment horizontal="center" vertical="center" wrapText="1"/>
      <protection locked="0"/>
    </xf>
    <xf numFmtId="4" fontId="11" fillId="3" borderId="86" xfId="7" applyNumberFormat="1" applyFont="1" applyFill="1" applyBorder="1" applyAlignment="1" applyProtection="1">
      <alignment horizontal="center" vertical="center" wrapText="1"/>
      <protection locked="0"/>
    </xf>
    <xf numFmtId="4" fontId="11" fillId="13" borderId="61" xfId="7" applyNumberFormat="1" applyFont="1" applyFill="1" applyBorder="1" applyAlignment="1" applyProtection="1">
      <alignment horizontal="center" vertical="center" wrapText="1"/>
      <protection locked="0"/>
    </xf>
    <xf numFmtId="4" fontId="11" fillId="13" borderId="100" xfId="7" applyNumberFormat="1" applyFont="1" applyFill="1" applyBorder="1" applyAlignment="1" applyProtection="1">
      <alignment horizontal="center" vertical="center" wrapText="1"/>
      <protection locked="0"/>
    </xf>
    <xf numFmtId="4" fontId="11" fillId="3" borderId="76" xfId="7" applyNumberFormat="1" applyFont="1" applyFill="1" applyBorder="1" applyAlignment="1" applyProtection="1">
      <alignment horizontal="center" vertical="center" wrapText="1"/>
      <protection locked="0"/>
    </xf>
    <xf numFmtId="4" fontId="11" fillId="3" borderId="69" xfId="7" applyNumberFormat="1" applyFont="1" applyFill="1" applyBorder="1" applyAlignment="1" applyProtection="1">
      <alignment horizontal="center" vertical="center" wrapText="1"/>
      <protection locked="0"/>
    </xf>
    <xf numFmtId="0" fontId="11" fillId="2" borderId="147" xfId="7" applyFont="1" applyFill="1" applyBorder="1" applyAlignment="1" applyProtection="1">
      <alignment horizontal="left" vertical="center" wrapText="1"/>
      <protection locked="0"/>
    </xf>
    <xf numFmtId="0" fontId="11" fillId="2" borderId="151" xfId="7" applyFont="1" applyFill="1" applyBorder="1" applyAlignment="1" applyProtection="1">
      <alignment horizontal="left" vertical="center" wrapText="1"/>
      <protection locked="0"/>
    </xf>
    <xf numFmtId="4" fontId="11" fillId="2" borderId="147" xfId="7" applyNumberFormat="1" applyFont="1" applyFill="1" applyBorder="1" applyAlignment="1" applyProtection="1">
      <alignment horizontal="center" vertical="center" wrapText="1"/>
    </xf>
    <xf numFmtId="4" fontId="11" fillId="2" borderId="148" xfId="7" applyNumberFormat="1" applyFont="1" applyFill="1" applyBorder="1" applyAlignment="1" applyProtection="1">
      <alignment horizontal="center" vertical="center" wrapText="1"/>
    </xf>
    <xf numFmtId="4" fontId="11" fillId="3" borderId="54" xfId="7" applyNumberFormat="1" applyFont="1" applyFill="1" applyBorder="1" applyAlignment="1" applyProtection="1">
      <alignment horizontal="center" vertical="center" wrapText="1"/>
      <protection locked="0"/>
    </xf>
    <xf numFmtId="4" fontId="11" fillId="3" borderId="47" xfId="7" applyNumberFormat="1" applyFont="1" applyFill="1" applyBorder="1" applyAlignment="1" applyProtection="1">
      <alignment horizontal="center" vertical="center" wrapText="1"/>
      <protection locked="0"/>
    </xf>
    <xf numFmtId="0" fontId="6" fillId="0" borderId="77" xfId="7" applyFont="1" applyFill="1" applyBorder="1" applyAlignment="1">
      <alignment horizontal="left"/>
    </xf>
    <xf numFmtId="0" fontId="6" fillId="0" borderId="67" xfId="7" applyFont="1" applyFill="1" applyBorder="1" applyAlignment="1">
      <alignment horizontal="left"/>
    </xf>
    <xf numFmtId="0" fontId="6" fillId="0" borderId="100" xfId="7" applyFont="1" applyFill="1" applyBorder="1" applyAlignment="1">
      <alignment horizontal="left"/>
    </xf>
    <xf numFmtId="0" fontId="6" fillId="0" borderId="48" xfId="7" applyFont="1" applyBorder="1" applyAlignment="1">
      <alignment horizontal="center"/>
    </xf>
    <xf numFmtId="0" fontId="6" fillId="0" borderId="22" xfId="7" applyFont="1" applyBorder="1" applyAlignment="1">
      <alignment horizontal="center"/>
    </xf>
    <xf numFmtId="0" fontId="7" fillId="0" borderId="43" xfId="7" applyFont="1" applyBorder="1" applyAlignment="1">
      <alignment horizontal="center" vertical="center" wrapText="1"/>
    </xf>
    <xf numFmtId="0" fontId="7" fillId="0" borderId="41" xfId="7" applyFont="1" applyBorder="1" applyAlignment="1">
      <alignment horizontal="center" vertical="center" wrapText="1"/>
    </xf>
    <xf numFmtId="0" fontId="7" fillId="0" borderId="42" xfId="7" applyFont="1" applyBorder="1" applyAlignment="1">
      <alignment horizontal="center" vertical="center" wrapText="1"/>
    </xf>
    <xf numFmtId="0" fontId="7" fillId="2" borderId="150" xfId="7" applyFont="1" applyFill="1" applyBorder="1" applyAlignment="1">
      <alignment horizontal="left"/>
    </xf>
    <xf numFmtId="0" fontId="9" fillId="2" borderId="147" xfId="7" applyFont="1" applyFill="1" applyBorder="1" applyAlignment="1">
      <alignment horizontal="center" vertical="center"/>
    </xf>
    <xf numFmtId="0" fontId="9" fillId="2" borderId="148" xfId="7" applyFont="1" applyFill="1" applyBorder="1" applyAlignment="1">
      <alignment horizontal="center" vertical="center"/>
    </xf>
    <xf numFmtId="0" fontId="9" fillId="2" borderId="152" xfId="7" applyFont="1" applyFill="1" applyBorder="1" applyAlignment="1">
      <alignment horizontal="center" vertical="center" wrapText="1"/>
    </xf>
    <xf numFmtId="0" fontId="9" fillId="2" borderId="150" xfId="7" applyFont="1" applyFill="1" applyBorder="1" applyAlignment="1">
      <alignment horizontal="center" vertical="center" wrapText="1"/>
    </xf>
    <xf numFmtId="4" fontId="11" fillId="3" borderId="64" xfId="7" applyNumberFormat="1" applyFont="1" applyFill="1" applyBorder="1" applyAlignment="1" applyProtection="1">
      <alignment horizontal="center" vertical="center" wrapText="1"/>
      <protection locked="0"/>
    </xf>
    <xf numFmtId="4" fontId="11" fillId="3" borderId="153" xfId="7" applyNumberFormat="1" applyFont="1" applyFill="1" applyBorder="1" applyAlignment="1" applyProtection="1">
      <alignment horizontal="center" vertical="center" wrapText="1"/>
      <protection locked="0"/>
    </xf>
    <xf numFmtId="0" fontId="6" fillId="0" borderId="0" xfId="7" applyFont="1" applyAlignment="1">
      <alignment horizontal="center"/>
    </xf>
    <xf numFmtId="0" fontId="6" fillId="0" borderId="57" xfId="7" applyFont="1" applyFill="1" applyBorder="1" applyAlignment="1">
      <alignment horizontal="center"/>
    </xf>
    <xf numFmtId="0" fontId="6" fillId="0" borderId="10" xfId="7" applyFont="1" applyFill="1" applyBorder="1" applyAlignment="1">
      <alignment horizontal="center"/>
    </xf>
    <xf numFmtId="0" fontId="6" fillId="0" borderId="65" xfId="7" applyFont="1" applyFill="1" applyBorder="1" applyAlignment="1">
      <alignment horizontal="center"/>
    </xf>
    <xf numFmtId="0" fontId="6" fillId="0" borderId="76" xfId="7" applyFont="1" applyFill="1" applyBorder="1" applyAlignment="1">
      <alignment horizontal="center"/>
    </xf>
    <xf numFmtId="0" fontId="6" fillId="0" borderId="69" xfId="7" applyFont="1" applyFill="1" applyBorder="1" applyAlignment="1">
      <alignment horizontal="center"/>
    </xf>
    <xf numFmtId="0" fontId="6" fillId="0" borderId="147" xfId="7" applyFont="1" applyBorder="1" applyAlignment="1">
      <alignment horizontal="center"/>
    </xf>
    <xf numFmtId="0" fontId="6" fillId="0" borderId="151" xfId="7" applyFont="1" applyBorder="1" applyAlignment="1">
      <alignment horizontal="center"/>
    </xf>
    <xf numFmtId="0" fontId="6" fillId="0" borderId="148" xfId="7" applyFont="1" applyBorder="1" applyAlignment="1">
      <alignment horizontal="center"/>
    </xf>
    <xf numFmtId="0" fontId="6" fillId="0" borderId="45" xfId="7" applyFont="1" applyFill="1" applyBorder="1" applyAlignment="1">
      <alignment horizontal="center"/>
    </xf>
    <xf numFmtId="0" fontId="6" fillId="0" borderId="9" xfId="7" applyFont="1" applyFill="1" applyBorder="1" applyAlignment="1">
      <alignment horizontal="center"/>
    </xf>
    <xf numFmtId="0" fontId="6" fillId="0" borderId="54" xfId="7" applyFont="1" applyFill="1" applyBorder="1" applyAlignment="1">
      <alignment horizontal="center"/>
    </xf>
    <xf numFmtId="0" fontId="6" fillId="0" borderId="47" xfId="7" applyFont="1" applyFill="1" applyBorder="1" applyAlignment="1">
      <alignment horizontal="center"/>
    </xf>
    <xf numFmtId="0" fontId="6" fillId="0" borderId="86" xfId="7" applyFont="1" applyFill="1" applyBorder="1" applyAlignment="1">
      <alignment horizontal="center"/>
    </xf>
    <xf numFmtId="0" fontId="6" fillId="0" borderId="64" xfId="7" applyFont="1" applyFill="1" applyBorder="1" applyAlignment="1">
      <alignment horizontal="center"/>
    </xf>
    <xf numFmtId="0" fontId="6" fillId="0" borderId="153" xfId="7" applyFont="1" applyFill="1" applyBorder="1" applyAlignment="1">
      <alignment horizontal="center"/>
    </xf>
    <xf numFmtId="0" fontId="6" fillId="0" borderId="63" xfId="7" applyFont="1" applyFill="1" applyBorder="1" applyAlignment="1">
      <alignment horizontal="center"/>
    </xf>
    <xf numFmtId="0" fontId="6" fillId="0" borderId="8" xfId="7" applyFont="1" applyFill="1" applyBorder="1" applyAlignment="1">
      <alignment horizontal="center"/>
    </xf>
    <xf numFmtId="1" fontId="9" fillId="2" borderId="144" xfId="7" applyNumberFormat="1" applyFont="1" applyFill="1" applyBorder="1" applyAlignment="1" applyProtection="1">
      <alignment horizontal="center" vertical="center" wrapText="1"/>
      <protection locked="0"/>
    </xf>
    <xf numFmtId="1" fontId="9" fillId="2" borderId="141" xfId="7" applyNumberFormat="1" applyFont="1" applyFill="1" applyBorder="1" applyAlignment="1" applyProtection="1">
      <alignment horizontal="center" vertical="center" wrapText="1"/>
      <protection locked="0"/>
    </xf>
    <xf numFmtId="0" fontId="6" fillId="0" borderId="77" xfId="7" applyFont="1" applyFill="1" applyBorder="1" applyAlignment="1">
      <alignment horizontal="center"/>
    </xf>
    <xf numFmtId="0" fontId="6" fillId="0" borderId="62" xfId="7" applyFont="1" applyFill="1" applyBorder="1" applyAlignment="1">
      <alignment horizontal="center"/>
    </xf>
    <xf numFmtId="0" fontId="6" fillId="0" borderId="149" xfId="7" applyFont="1" applyFill="1" applyBorder="1" applyAlignment="1">
      <alignment horizontal="center"/>
    </xf>
    <xf numFmtId="0" fontId="7" fillId="2" borderId="147" xfId="7" applyFont="1" applyFill="1" applyBorder="1" applyAlignment="1" applyProtection="1">
      <alignment horizontal="left" vertical="center" wrapText="1"/>
      <protection locked="0"/>
    </xf>
    <xf numFmtId="0" fontId="7" fillId="2" borderId="151" xfId="7" applyFont="1" applyFill="1" applyBorder="1" applyAlignment="1" applyProtection="1">
      <alignment horizontal="left" vertical="center" wrapText="1"/>
      <protection locked="0"/>
    </xf>
    <xf numFmtId="0" fontId="7" fillId="2" borderId="148" xfId="7" applyFont="1" applyFill="1" applyBorder="1" applyAlignment="1" applyProtection="1">
      <alignment horizontal="left" vertical="center" wrapText="1"/>
      <protection locked="0"/>
    </xf>
    <xf numFmtId="0" fontId="6" fillId="0" borderId="67" xfId="7" applyFont="1" applyFill="1" applyBorder="1" applyAlignment="1">
      <alignment horizontal="center"/>
    </xf>
    <xf numFmtId="3" fontId="10" fillId="3" borderId="67" xfId="7" applyNumberFormat="1" applyFont="1" applyFill="1" applyBorder="1" applyAlignment="1" applyProtection="1">
      <alignment horizontal="center" vertical="center" wrapText="1"/>
      <protection locked="0"/>
    </xf>
    <xf numFmtId="3" fontId="10" fillId="3" borderId="62" xfId="7" applyNumberFormat="1" applyFont="1" applyFill="1" applyBorder="1" applyAlignment="1" applyProtection="1">
      <alignment horizontal="center" vertical="center" wrapText="1"/>
      <protection locked="0"/>
    </xf>
    <xf numFmtId="0" fontId="6" fillId="0" borderId="60" xfId="7" applyFont="1" applyFill="1" applyBorder="1" applyAlignment="1">
      <alignment horizontal="center"/>
    </xf>
    <xf numFmtId="0" fontId="6" fillId="0" borderId="58" xfId="7" applyFont="1" applyFill="1" applyBorder="1" applyAlignment="1">
      <alignment horizontal="center"/>
    </xf>
    <xf numFmtId="3" fontId="10" fillId="3" borderId="58" xfId="7" applyNumberFormat="1" applyFont="1" applyFill="1" applyBorder="1" applyAlignment="1" applyProtection="1">
      <alignment horizontal="center" vertical="center" wrapText="1"/>
      <protection locked="0"/>
    </xf>
    <xf numFmtId="3" fontId="10" fillId="3" borderId="59" xfId="7" applyNumberFormat="1" applyFont="1" applyFill="1" applyBorder="1" applyAlignment="1" applyProtection="1">
      <alignment horizontal="center" vertical="center" wrapText="1"/>
      <protection locked="0"/>
    </xf>
    <xf numFmtId="0" fontId="6" fillId="0" borderId="157" xfId="7" applyFont="1" applyFill="1" applyBorder="1" applyAlignment="1">
      <alignment horizontal="center"/>
    </xf>
    <xf numFmtId="0" fontId="6" fillId="0" borderId="154" xfId="7" applyFont="1" applyFill="1" applyBorder="1" applyAlignment="1">
      <alignment horizontal="center"/>
    </xf>
    <xf numFmtId="3" fontId="10" fillId="3" borderId="154" xfId="7" applyNumberFormat="1" applyFont="1" applyFill="1" applyBorder="1" applyAlignment="1" applyProtection="1">
      <alignment horizontal="center" vertical="center" wrapText="1"/>
      <protection locked="0"/>
    </xf>
    <xf numFmtId="3" fontId="10" fillId="3" borderId="155" xfId="7" applyNumberFormat="1" applyFont="1" applyFill="1" applyBorder="1" applyAlignment="1" applyProtection="1">
      <alignment horizontal="center" vertical="center" wrapText="1"/>
      <protection locked="0"/>
    </xf>
    <xf numFmtId="0" fontId="7" fillId="2" borderId="144" xfId="7" applyFont="1" applyFill="1" applyBorder="1" applyAlignment="1" applyProtection="1">
      <alignment horizontal="left" vertical="center" wrapText="1"/>
      <protection locked="0"/>
    </xf>
    <xf numFmtId="0" fontId="7" fillId="2" borderId="140" xfId="7" applyFont="1" applyFill="1" applyBorder="1" applyAlignment="1" applyProtection="1">
      <alignment horizontal="left" vertical="center" wrapText="1"/>
      <protection locked="0"/>
    </xf>
    <xf numFmtId="0" fontId="7" fillId="2" borderId="141" xfId="7" applyFont="1" applyFill="1" applyBorder="1" applyAlignment="1" applyProtection="1">
      <alignment horizontal="left" vertical="center" wrapText="1"/>
      <protection locked="0"/>
    </xf>
    <xf numFmtId="0" fontId="7" fillId="2" borderId="5" xfId="7" applyFont="1" applyFill="1" applyBorder="1" applyAlignment="1">
      <alignment horizontal="center" vertical="center"/>
    </xf>
    <xf numFmtId="0" fontId="7" fillId="2" borderId="82" xfId="7" applyFont="1" applyFill="1" applyBorder="1" applyAlignment="1">
      <alignment horizontal="center" vertical="center"/>
    </xf>
    <xf numFmtId="0" fontId="7" fillId="2" borderId="4" xfId="7" applyFont="1" applyFill="1" applyBorder="1" applyAlignment="1">
      <alignment horizontal="center" vertical="center"/>
    </xf>
    <xf numFmtId="0" fontId="9" fillId="2" borderId="83" xfId="7" applyFont="1" applyFill="1" applyBorder="1" applyAlignment="1">
      <alignment horizontal="center" vertical="center"/>
    </xf>
    <xf numFmtId="0" fontId="9" fillId="2" borderId="84" xfId="7" applyFont="1" applyFill="1" applyBorder="1" applyAlignment="1">
      <alignment horizontal="center" vertical="center"/>
    </xf>
    <xf numFmtId="0" fontId="7" fillId="3" borderId="142" xfId="7" applyFont="1" applyFill="1" applyBorder="1" applyAlignment="1">
      <alignment horizontal="center"/>
    </xf>
    <xf numFmtId="0" fontId="7" fillId="3" borderId="156" xfId="7" applyFont="1" applyFill="1" applyBorder="1" applyAlignment="1">
      <alignment horizontal="center"/>
    </xf>
    <xf numFmtId="0" fontId="7" fillId="3" borderId="143" xfId="7" applyFont="1" applyFill="1" applyBorder="1" applyAlignment="1">
      <alignment horizontal="center"/>
    </xf>
    <xf numFmtId="3" fontId="10" fillId="3" borderId="46" xfId="7" applyNumberFormat="1" applyFont="1" applyFill="1" applyBorder="1" applyAlignment="1" applyProtection="1">
      <alignment horizontal="center" vertical="center" wrapText="1"/>
      <protection locked="0"/>
    </xf>
    <xf numFmtId="3" fontId="10" fillId="3" borderId="47" xfId="7" applyNumberFormat="1" applyFont="1" applyFill="1" applyBorder="1" applyAlignment="1" applyProtection="1">
      <alignment horizontal="center" vertical="center" wrapText="1"/>
      <protection locked="0"/>
    </xf>
    <xf numFmtId="3" fontId="10" fillId="0" borderId="46" xfId="7" applyNumberFormat="1" applyFont="1" applyBorder="1" applyAlignment="1" applyProtection="1">
      <alignment horizontal="center" vertical="center" wrapText="1"/>
      <protection locked="0"/>
    </xf>
    <xf numFmtId="3" fontId="10" fillId="0" borderId="68" xfId="7" applyNumberFormat="1" applyFont="1" applyBorder="1" applyAlignment="1" applyProtection="1">
      <alignment horizontal="center" vertical="center" wrapText="1"/>
      <protection locked="0"/>
    </xf>
    <xf numFmtId="3" fontId="10" fillId="3" borderId="68" xfId="7" applyNumberFormat="1" applyFont="1" applyFill="1" applyBorder="1" applyAlignment="1" applyProtection="1">
      <alignment horizontal="center" vertical="center" wrapText="1"/>
      <protection locked="0"/>
    </xf>
    <xf numFmtId="3" fontId="10" fillId="3" borderId="69" xfId="7" applyNumberFormat="1" applyFont="1" applyFill="1" applyBorder="1" applyAlignment="1" applyProtection="1">
      <alignment horizontal="center" vertical="center" wrapText="1"/>
      <protection locked="0"/>
    </xf>
    <xf numFmtId="0" fontId="10" fillId="0" borderId="54" xfId="7" applyFont="1" applyBorder="1" applyAlignment="1" applyProtection="1">
      <alignment horizontal="center" vertical="center" wrapText="1"/>
      <protection locked="0"/>
    </xf>
    <xf numFmtId="0" fontId="10" fillId="0" borderId="46" xfId="7" applyFont="1" applyBorder="1" applyAlignment="1" applyProtection="1">
      <alignment horizontal="center" vertical="center" wrapText="1"/>
      <protection locked="0"/>
    </xf>
    <xf numFmtId="0" fontId="10" fillId="0" borderId="46" xfId="7" applyFont="1" applyFill="1" applyBorder="1" applyAlignment="1" applyProtection="1">
      <alignment horizontal="center" vertical="center" wrapText="1"/>
      <protection hidden="1"/>
    </xf>
    <xf numFmtId="0" fontId="10" fillId="0" borderId="76" xfId="7" applyFont="1" applyBorder="1" applyAlignment="1" applyProtection="1">
      <alignment horizontal="center" vertical="center" wrapText="1"/>
      <protection locked="0"/>
    </xf>
    <xf numFmtId="0" fontId="10" fillId="0" borderId="68" xfId="7" applyFont="1" applyBorder="1" applyAlignment="1" applyProtection="1">
      <alignment horizontal="center" vertical="center" wrapText="1"/>
      <protection locked="0"/>
    </xf>
    <xf numFmtId="0" fontId="10" fillId="0" borderId="68" xfId="7" applyFont="1" applyFill="1" applyBorder="1" applyAlignment="1" applyProtection="1">
      <alignment horizontal="center" vertical="center" wrapText="1"/>
      <protection hidden="1"/>
    </xf>
    <xf numFmtId="3" fontId="10" fillId="0" borderId="80" xfId="7" applyNumberFormat="1" applyFont="1" applyBorder="1" applyAlignment="1" applyProtection="1">
      <alignment horizontal="center" vertical="center" wrapText="1"/>
      <protection locked="0"/>
    </xf>
    <xf numFmtId="3" fontId="10" fillId="0" borderId="81" xfId="7" applyNumberFormat="1" applyFont="1" applyBorder="1" applyAlignment="1" applyProtection="1">
      <alignment horizontal="center" vertical="center" wrapText="1"/>
      <protection locked="0"/>
    </xf>
    <xf numFmtId="3" fontId="10" fillId="0" borderId="55" xfId="7" applyNumberFormat="1" applyFont="1" applyBorder="1" applyAlignment="1" applyProtection="1">
      <alignment horizontal="center" vertical="center" wrapText="1"/>
      <protection locked="0"/>
    </xf>
    <xf numFmtId="3" fontId="10" fillId="0" borderId="56" xfId="7" applyNumberFormat="1" applyFont="1" applyBorder="1" applyAlignment="1" applyProtection="1">
      <alignment horizontal="center" vertical="center" wrapText="1"/>
      <protection locked="0"/>
    </xf>
    <xf numFmtId="17" fontId="10" fillId="0" borderId="46" xfId="7" applyNumberFormat="1" applyFont="1" applyFill="1" applyBorder="1" applyAlignment="1" applyProtection="1">
      <alignment horizontal="center" vertical="center" wrapText="1"/>
      <protection hidden="1"/>
    </xf>
    <xf numFmtId="0" fontId="10" fillId="0" borderId="77" xfId="7" applyFont="1" applyBorder="1" applyAlignment="1" applyProtection="1">
      <alignment horizontal="center" vertical="center" wrapText="1"/>
      <protection locked="0"/>
    </xf>
    <xf numFmtId="0" fontId="10" fillId="0" borderId="67" xfId="7" applyFont="1" applyBorder="1" applyAlignment="1" applyProtection="1">
      <alignment horizontal="center" vertical="center" wrapText="1"/>
      <protection locked="0"/>
    </xf>
    <xf numFmtId="0" fontId="10" fillId="0" borderId="67" xfId="7" applyFont="1" applyFill="1" applyBorder="1" applyAlignment="1" applyProtection="1">
      <alignment horizontal="center" vertical="center" wrapText="1"/>
      <protection hidden="1"/>
    </xf>
    <xf numFmtId="3" fontId="10" fillId="0" borderId="78" xfId="7" applyNumberFormat="1" applyFont="1" applyBorder="1" applyAlignment="1" applyProtection="1">
      <alignment horizontal="center" vertical="center" wrapText="1"/>
      <protection locked="0"/>
    </xf>
    <xf numFmtId="3" fontId="10" fillId="0" borderId="79" xfId="7" applyNumberFormat="1" applyFont="1" applyBorder="1" applyAlignment="1" applyProtection="1">
      <alignment horizontal="center" vertical="center" wrapText="1"/>
      <protection locked="0"/>
    </xf>
    <xf numFmtId="3" fontId="10" fillId="0" borderId="67" xfId="7" applyNumberFormat="1" applyFont="1" applyBorder="1" applyAlignment="1" applyProtection="1">
      <alignment horizontal="center" vertical="center" wrapText="1"/>
      <protection locked="0"/>
    </xf>
    <xf numFmtId="0" fontId="7" fillId="2" borderId="74" xfId="7" applyFont="1" applyFill="1" applyBorder="1" applyAlignment="1" applyProtection="1">
      <alignment horizontal="left" vertical="center" wrapText="1"/>
      <protection locked="0"/>
    </xf>
    <xf numFmtId="0" fontId="7" fillId="2" borderId="70" xfId="7" applyFont="1" applyFill="1" applyBorder="1" applyAlignment="1" applyProtection="1">
      <alignment horizontal="left" vertical="center" wrapText="1"/>
      <protection locked="0"/>
    </xf>
    <xf numFmtId="0" fontId="9" fillId="2" borderId="71" xfId="7" applyFont="1" applyFill="1" applyBorder="1" applyAlignment="1">
      <alignment horizontal="center" vertical="center"/>
    </xf>
    <xf numFmtId="0" fontId="9" fillId="2" borderId="85" xfId="7" applyFont="1" applyFill="1" applyBorder="1" applyAlignment="1">
      <alignment horizontal="center" vertical="center"/>
    </xf>
    <xf numFmtId="0" fontId="9" fillId="2" borderId="70" xfId="7" applyFont="1" applyFill="1" applyBorder="1" applyAlignment="1">
      <alignment horizontal="center" vertical="center"/>
    </xf>
    <xf numFmtId="1" fontId="9" fillId="2" borderId="70" xfId="7" applyNumberFormat="1" applyFont="1" applyFill="1" applyBorder="1" applyAlignment="1" applyProtection="1">
      <alignment horizontal="center" vertical="center" wrapText="1"/>
      <protection locked="0"/>
    </xf>
    <xf numFmtId="1" fontId="9" fillId="2" borderId="75" xfId="7" applyNumberFormat="1" applyFont="1" applyFill="1" applyBorder="1" applyAlignment="1" applyProtection="1">
      <alignment horizontal="center" vertical="center" wrapText="1"/>
      <protection locked="0"/>
    </xf>
    <xf numFmtId="0" fontId="6" fillId="0" borderId="25" xfId="7" applyFont="1" applyBorder="1" applyAlignment="1">
      <alignment horizontal="center"/>
    </xf>
    <xf numFmtId="0" fontId="6" fillId="0" borderId="1" xfId="7" applyFont="1" applyBorder="1" applyAlignment="1">
      <alignment horizontal="center"/>
    </xf>
    <xf numFmtId="0" fontId="7" fillId="0" borderId="72" xfId="7" applyFont="1" applyBorder="1" applyAlignment="1">
      <alignment horizontal="center" vertical="center" wrapText="1"/>
    </xf>
    <xf numFmtId="0" fontId="7" fillId="0" borderId="73" xfId="7" applyFont="1" applyBorder="1" applyAlignment="1">
      <alignment horizontal="center" vertical="center" wrapText="1"/>
    </xf>
    <xf numFmtId="0" fontId="7" fillId="2" borderId="74" xfId="7" applyFont="1" applyFill="1" applyBorder="1" applyAlignment="1">
      <alignment horizontal="left"/>
    </xf>
    <xf numFmtId="0" fontId="7" fillId="2" borderId="70" xfId="7" applyFont="1" applyFill="1" applyBorder="1" applyAlignment="1">
      <alignment horizontal="left"/>
    </xf>
    <xf numFmtId="0" fontId="9" fillId="2" borderId="70" xfId="7" applyFont="1" applyFill="1" applyBorder="1" applyAlignment="1">
      <alignment horizontal="center" vertical="center" wrapText="1"/>
    </xf>
    <xf numFmtId="0" fontId="9" fillId="2" borderId="75" xfId="7" applyFont="1" applyFill="1" applyBorder="1" applyAlignment="1">
      <alignment horizontal="center" vertical="center" wrapText="1"/>
    </xf>
    <xf numFmtId="0" fontId="10" fillId="0" borderId="69" xfId="7" applyFont="1" applyBorder="1" applyAlignment="1" applyProtection="1">
      <alignment horizontal="center" vertical="center" wrapText="1"/>
      <protection locked="0"/>
    </xf>
    <xf numFmtId="3" fontId="10" fillId="0" borderId="78" xfId="7" applyNumberFormat="1" applyFont="1" applyFill="1" applyBorder="1" applyAlignment="1" applyProtection="1">
      <alignment horizontal="center" vertical="center" wrapText="1"/>
      <protection locked="0"/>
    </xf>
    <xf numFmtId="3" fontId="10" fillId="0" borderId="79" xfId="7" applyNumberFormat="1" applyFont="1" applyFill="1" applyBorder="1" applyAlignment="1" applyProtection="1">
      <alignment horizontal="center" vertical="center" wrapText="1"/>
      <protection locked="0"/>
    </xf>
    <xf numFmtId="3" fontId="10" fillId="0" borderId="67" xfId="7" applyNumberFormat="1" applyFont="1" applyFill="1" applyBorder="1" applyAlignment="1" applyProtection="1">
      <alignment horizontal="center" vertical="center" wrapText="1"/>
      <protection locked="0"/>
    </xf>
    <xf numFmtId="0" fontId="9" fillId="2" borderId="15" xfId="7" applyFont="1" applyFill="1" applyBorder="1" applyAlignment="1">
      <alignment horizontal="center" vertical="center"/>
    </xf>
    <xf numFmtId="0" fontId="9" fillId="2" borderId="16" xfId="7" applyFont="1" applyFill="1" applyBorder="1" applyAlignment="1">
      <alignment horizontal="center" vertical="center"/>
    </xf>
    <xf numFmtId="168" fontId="15" fillId="0" borderId="15" xfId="7" applyNumberFormat="1" applyFont="1" applyFill="1" applyBorder="1" applyAlignment="1" applyProtection="1">
      <alignment horizontal="center" vertical="center"/>
    </xf>
    <xf numFmtId="10" fontId="16" fillId="3" borderId="15" xfId="7" applyNumberFormat="1" applyFont="1" applyFill="1" applyBorder="1" applyAlignment="1" applyProtection="1">
      <alignment horizontal="center" vertical="center"/>
    </xf>
    <xf numFmtId="10" fontId="16" fillId="3" borderId="16" xfId="7" applyNumberFormat="1" applyFont="1" applyFill="1" applyBorder="1" applyAlignment="1" applyProtection="1">
      <alignment horizontal="center" vertical="center"/>
    </xf>
    <xf numFmtId="0" fontId="6" fillId="0" borderId="31" xfId="7" applyFont="1" applyBorder="1" applyAlignment="1" applyProtection="1">
      <alignment horizontal="center" vertical="center"/>
      <protection hidden="1"/>
    </xf>
    <xf numFmtId="0" fontId="6" fillId="0" borderId="17" xfId="7" applyFont="1" applyBorder="1" applyAlignment="1" applyProtection="1">
      <alignment horizontal="center" vertical="center"/>
      <protection hidden="1"/>
    </xf>
    <xf numFmtId="0" fontId="17" fillId="0" borderId="21" xfId="7" applyFont="1" applyBorder="1" applyAlignment="1" applyProtection="1">
      <alignment horizontal="center" vertical="center"/>
      <protection hidden="1"/>
    </xf>
    <xf numFmtId="0" fontId="6" fillId="0" borderId="15" xfId="7" applyFont="1" applyBorder="1" applyAlignment="1" applyProtection="1">
      <alignment horizontal="center" vertical="center"/>
      <protection hidden="1"/>
    </xf>
    <xf numFmtId="0" fontId="6" fillId="0" borderId="21" xfId="7" applyFont="1" applyBorder="1" applyAlignment="1" applyProtection="1">
      <alignment horizontal="center" vertical="center"/>
      <protection hidden="1"/>
    </xf>
    <xf numFmtId="0" fontId="11" fillId="0" borderId="21" xfId="7" applyFont="1" applyBorder="1" applyAlignment="1" applyProtection="1">
      <alignment horizontal="center" vertical="center"/>
      <protection hidden="1"/>
    </xf>
    <xf numFmtId="0" fontId="11" fillId="0" borderId="15" xfId="7" applyFont="1" applyBorder="1" applyAlignment="1" applyProtection="1">
      <alignment horizontal="center" vertical="center"/>
      <protection hidden="1"/>
    </xf>
    <xf numFmtId="0" fontId="9" fillId="2" borderId="30" xfId="7" applyFont="1" applyFill="1" applyBorder="1" applyAlignment="1">
      <alignment horizontal="center" vertical="center"/>
    </xf>
    <xf numFmtId="0" fontId="9" fillId="2" borderId="14" xfId="7" applyFont="1" applyFill="1" applyBorder="1" applyAlignment="1">
      <alignment horizontal="center" vertical="center"/>
    </xf>
    <xf numFmtId="0" fontId="5" fillId="0" borderId="0" xfId="7" applyAlignment="1"/>
    <xf numFmtId="168" fontId="15" fillId="0" borderId="72" xfId="7" applyNumberFormat="1" applyFont="1" applyFill="1" applyBorder="1" applyAlignment="1" applyProtection="1">
      <alignment horizontal="center" vertical="center"/>
    </xf>
    <xf numFmtId="168" fontId="15" fillId="0" borderId="42" xfId="7" applyNumberFormat="1" applyFont="1" applyFill="1" applyBorder="1" applyAlignment="1" applyProtection="1">
      <alignment horizontal="center" vertical="center"/>
    </xf>
    <xf numFmtId="168" fontId="15" fillId="0" borderId="87" xfId="7" applyNumberFormat="1" applyFont="1" applyFill="1" applyBorder="1" applyAlignment="1" applyProtection="1">
      <alignment horizontal="center" vertical="center"/>
    </xf>
    <xf numFmtId="168" fontId="15" fillId="0" borderId="20" xfId="7" applyNumberFormat="1" applyFont="1" applyFill="1" applyBorder="1" applyAlignment="1" applyProtection="1">
      <alignment horizontal="center" vertical="center"/>
    </xf>
    <xf numFmtId="168" fontId="15" fillId="0" borderId="88" xfId="7" applyNumberFormat="1" applyFont="1" applyFill="1" applyBorder="1" applyAlignment="1" applyProtection="1">
      <alignment horizontal="center" vertical="center"/>
    </xf>
    <xf numFmtId="168" fontId="15" fillId="0" borderId="89" xfId="7" applyNumberFormat="1" applyFont="1" applyFill="1" applyBorder="1" applyAlignment="1" applyProtection="1">
      <alignment horizontal="center" vertical="center"/>
    </xf>
    <xf numFmtId="0" fontId="10" fillId="0" borderId="21" xfId="7" applyFont="1" applyBorder="1" applyAlignment="1" applyProtection="1">
      <alignment horizontal="center" vertical="center"/>
      <protection hidden="1"/>
    </xf>
    <xf numFmtId="0" fontId="7" fillId="2" borderId="21" xfId="7" applyFont="1" applyFill="1" applyBorder="1" applyAlignment="1">
      <alignment horizontal="center"/>
    </xf>
    <xf numFmtId="0" fontId="7" fillId="2" borderId="15" xfId="7" applyFont="1" applyFill="1" applyBorder="1" applyAlignment="1">
      <alignment horizontal="center"/>
    </xf>
    <xf numFmtId="0" fontId="15" fillId="0" borderId="72" xfId="7" applyNumberFormat="1" applyFont="1" applyFill="1" applyBorder="1" applyAlignment="1" applyProtection="1">
      <alignment horizontal="center" vertical="center"/>
    </xf>
    <xf numFmtId="0" fontId="10" fillId="0" borderId="21" xfId="7" applyFont="1" applyFill="1" applyBorder="1" applyAlignment="1" applyProtection="1">
      <alignment horizontal="left" vertical="center" wrapText="1"/>
      <protection hidden="1"/>
    </xf>
    <xf numFmtId="0" fontId="10" fillId="0" borderId="15" xfId="7" applyFont="1" applyFill="1" applyBorder="1" applyAlignment="1" applyProtection="1">
      <alignment horizontal="left" vertical="center" wrapText="1"/>
      <protection hidden="1"/>
    </xf>
    <xf numFmtId="0" fontId="10" fillId="0" borderId="31" xfId="7" applyFont="1" applyFill="1" applyBorder="1" applyAlignment="1" applyProtection="1">
      <alignment horizontal="left" vertical="center" wrapText="1"/>
      <protection hidden="1"/>
    </xf>
    <xf numFmtId="0" fontId="10" fillId="0" borderId="17" xfId="7" applyFont="1" applyFill="1" applyBorder="1" applyAlignment="1" applyProtection="1">
      <alignment horizontal="left" vertical="center" wrapText="1"/>
      <protection hidden="1"/>
    </xf>
    <xf numFmtId="0" fontId="10" fillId="0" borderId="15" xfId="7" applyFont="1" applyFill="1" applyBorder="1" applyAlignment="1" applyProtection="1">
      <alignment horizontal="left" vertical="center"/>
      <protection hidden="1"/>
    </xf>
    <xf numFmtId="0" fontId="9" fillId="2" borderId="25" xfId="7" applyFont="1" applyFill="1" applyBorder="1" applyAlignment="1">
      <alignment horizontal="center" vertical="center"/>
    </xf>
    <xf numFmtId="0" fontId="9" fillId="2" borderId="106" xfId="7" applyFont="1" applyFill="1" applyBorder="1" applyAlignment="1">
      <alignment horizontal="center" vertical="center"/>
    </xf>
    <xf numFmtId="0" fontId="11" fillId="2" borderId="31" xfId="7" applyFont="1" applyFill="1" applyBorder="1" applyAlignment="1" applyProtection="1">
      <alignment horizontal="left" vertical="center"/>
      <protection hidden="1"/>
    </xf>
    <xf numFmtId="0" fontId="11" fillId="2" borderId="17" xfId="7" applyFont="1" applyFill="1" applyBorder="1" applyAlignment="1" applyProtection="1">
      <alignment horizontal="left" vertical="center"/>
      <protection hidden="1"/>
    </xf>
    <xf numFmtId="0" fontId="9" fillId="2" borderId="7" xfId="7" applyFont="1" applyFill="1" applyBorder="1" applyAlignment="1">
      <alignment horizontal="center" vertical="center"/>
    </xf>
    <xf numFmtId="0" fontId="11" fillId="2" borderId="21" xfId="7" applyFont="1" applyFill="1" applyBorder="1" applyAlignment="1" applyProtection="1">
      <alignment horizontal="left" vertical="center"/>
      <protection hidden="1"/>
    </xf>
    <xf numFmtId="0" fontId="11" fillId="2" borderId="15" xfId="7" applyFont="1" applyFill="1" applyBorder="1" applyAlignment="1" applyProtection="1">
      <alignment horizontal="left" vertical="center"/>
      <protection hidden="1"/>
    </xf>
    <xf numFmtId="0" fontId="7" fillId="2" borderId="21" xfId="7" applyFont="1" applyFill="1" applyBorder="1" applyAlignment="1" applyProtection="1">
      <alignment horizontal="center" vertical="center"/>
      <protection hidden="1"/>
    </xf>
    <xf numFmtId="0" fontId="7" fillId="2" borderId="15" xfId="7" applyFont="1" applyFill="1" applyBorder="1" applyAlignment="1" applyProtection="1">
      <alignment horizontal="center" vertical="center"/>
      <protection hidden="1"/>
    </xf>
    <xf numFmtId="0" fontId="10" fillId="0" borderId="21" xfId="7" applyFont="1" applyFill="1" applyBorder="1" applyAlignment="1" applyProtection="1">
      <alignment horizontal="left" vertical="center"/>
      <protection hidden="1"/>
    </xf>
    <xf numFmtId="0" fontId="10" fillId="0" borderId="25" xfId="7" applyFont="1" applyFill="1" applyBorder="1" applyAlignment="1" applyProtection="1">
      <alignment horizontal="left" vertical="center"/>
      <protection hidden="1"/>
    </xf>
    <xf numFmtId="0" fontId="11" fillId="2" borderId="33" xfId="7" applyFont="1" applyFill="1" applyBorder="1" applyAlignment="1" applyProtection="1">
      <alignment horizontal="left" vertical="center"/>
      <protection hidden="1"/>
    </xf>
    <xf numFmtId="0" fontId="7" fillId="2" borderId="25" xfId="7" applyFont="1" applyFill="1" applyBorder="1" applyAlignment="1" applyProtection="1">
      <alignment horizontal="center" vertical="center"/>
      <protection hidden="1"/>
    </xf>
    <xf numFmtId="0" fontId="6" fillId="2" borderId="21" xfId="7" applyFont="1" applyFill="1" applyBorder="1" applyAlignment="1" applyProtection="1">
      <alignment horizontal="center" vertical="center"/>
      <protection hidden="1"/>
    </xf>
    <xf numFmtId="0" fontId="6" fillId="2" borderId="15" xfId="7" applyFont="1" applyFill="1" applyBorder="1" applyAlignment="1" applyProtection="1">
      <alignment horizontal="center" vertical="center"/>
      <protection hidden="1"/>
    </xf>
    <xf numFmtId="0" fontId="14" fillId="2" borderId="97" xfId="7" applyFont="1" applyFill="1" applyBorder="1" applyAlignment="1" applyProtection="1">
      <alignment horizontal="center" vertical="center"/>
      <protection hidden="1"/>
    </xf>
    <xf numFmtId="0" fontId="14" fillId="2" borderId="94" xfId="7" applyFont="1" applyFill="1" applyBorder="1" applyAlignment="1" applyProtection="1">
      <alignment horizontal="center" vertical="center"/>
      <protection hidden="1"/>
    </xf>
    <xf numFmtId="0" fontId="14" fillId="2" borderId="88" xfId="7" applyFont="1" applyFill="1" applyBorder="1" applyAlignment="1" applyProtection="1">
      <alignment horizontal="center" vertical="center"/>
      <protection hidden="1"/>
    </xf>
    <xf numFmtId="0" fontId="9" fillId="2" borderId="21" xfId="7" applyFont="1" applyFill="1" applyBorder="1" applyAlignment="1" applyProtection="1">
      <alignment horizontal="center" vertical="center"/>
      <protection hidden="1"/>
    </xf>
    <xf numFmtId="0" fontId="9" fillId="2" borderId="15" xfId="7" applyFont="1" applyFill="1" applyBorder="1" applyAlignment="1" applyProtection="1">
      <alignment horizontal="center" vertical="center"/>
      <protection hidden="1"/>
    </xf>
    <xf numFmtId="0" fontId="14" fillId="2" borderId="15" xfId="7" applyFont="1" applyFill="1" applyBorder="1" applyAlignment="1" applyProtection="1">
      <alignment horizontal="center" vertical="center"/>
      <protection hidden="1"/>
    </xf>
    <xf numFmtId="0" fontId="14" fillId="2" borderId="25" xfId="7" applyFont="1" applyFill="1" applyBorder="1" applyAlignment="1" applyProtection="1">
      <alignment horizontal="center" vertical="center"/>
      <protection hidden="1"/>
    </xf>
    <xf numFmtId="0" fontId="10" fillId="0" borderId="25" xfId="7" applyFont="1" applyFill="1" applyBorder="1" applyAlignment="1" applyProtection="1">
      <alignment horizontal="left" vertical="center" wrapText="1"/>
      <protection hidden="1"/>
    </xf>
    <xf numFmtId="0" fontId="7" fillId="3" borderId="98" xfId="7" applyFont="1" applyFill="1" applyBorder="1" applyAlignment="1">
      <alignment horizontal="left"/>
    </xf>
    <xf numFmtId="0" fontId="7" fillId="3" borderId="95" xfId="7" applyFont="1" applyFill="1" applyBorder="1" applyAlignment="1">
      <alignment horizontal="left"/>
    </xf>
    <xf numFmtId="0" fontId="7" fillId="3" borderId="7" xfId="7" applyFont="1" applyFill="1" applyBorder="1" applyAlignment="1">
      <alignment horizontal="left"/>
    </xf>
    <xf numFmtId="0" fontId="7" fillId="3" borderId="1" xfId="7" applyFont="1" applyFill="1" applyBorder="1" applyAlignment="1">
      <alignment horizontal="left"/>
    </xf>
    <xf numFmtId="0" fontId="0" fillId="0" borderId="15" xfId="0" applyBorder="1" applyAlignment="1">
      <alignment vertical="center" wrapText="1"/>
    </xf>
    <xf numFmtId="0" fontId="0" fillId="0" borderId="17" xfId="0" applyBorder="1" applyAlignment="1">
      <alignment vertical="center" wrapText="1"/>
    </xf>
    <xf numFmtId="0" fontId="0" fillId="0" borderId="15" xfId="0" applyBorder="1" applyAlignment="1">
      <alignment horizontal="center" vertical="center"/>
    </xf>
    <xf numFmtId="0" fontId="0" fillId="0" borderId="15" xfId="0" applyBorder="1" applyAlignment="1">
      <alignment horizontal="left" vertical="center" wrapText="1"/>
    </xf>
    <xf numFmtId="0" fontId="0" fillId="0" borderId="15" xfId="0" applyBorder="1" applyAlignment="1">
      <alignment vertical="center"/>
    </xf>
    <xf numFmtId="0" fontId="0" fillId="0" borderId="17" xfId="0" applyBorder="1" applyAlignment="1">
      <alignment horizontal="center" vertical="center"/>
    </xf>
    <xf numFmtId="0" fontId="0" fillId="0" borderId="17" xfId="0" applyBorder="1" applyAlignment="1">
      <alignment horizontal="left" vertical="center" wrapText="1"/>
    </xf>
    <xf numFmtId="0" fontId="0" fillId="0" borderId="15" xfId="0" applyBorder="1" applyAlignment="1">
      <alignment horizontal="left" vertical="center"/>
    </xf>
    <xf numFmtId="0" fontId="0" fillId="0" borderId="15" xfId="0" applyBorder="1" applyAlignment="1">
      <alignment horizontal="left" wrapText="1"/>
    </xf>
    <xf numFmtId="0" fontId="0" fillId="0" borderId="94" xfId="0" applyBorder="1" applyAlignment="1">
      <alignment horizontal="center" vertical="center"/>
    </xf>
    <xf numFmtId="0" fontId="0" fillId="0" borderId="94" xfId="0" applyBorder="1" applyAlignment="1">
      <alignment horizontal="left" vertical="center" wrapText="1"/>
    </xf>
    <xf numFmtId="0" fontId="0" fillId="0" borderId="13" xfId="0" applyBorder="1" applyAlignment="1">
      <alignment horizontal="center" vertical="center"/>
    </xf>
    <xf numFmtId="0" fontId="0" fillId="0" borderId="13" xfId="0" applyBorder="1" applyAlignment="1">
      <alignment vertical="center" wrapText="1"/>
    </xf>
    <xf numFmtId="0" fontId="0" fillId="0" borderId="28" xfId="0" applyBorder="1" applyAlignment="1">
      <alignment horizontal="center" vertical="center"/>
    </xf>
    <xf numFmtId="0" fontId="0" fillId="0" borderId="37" xfId="0" applyBorder="1" applyAlignment="1">
      <alignment horizontal="center" vertical="center"/>
    </xf>
    <xf numFmtId="0" fontId="0" fillId="0" borderId="29" xfId="0" applyBorder="1" applyAlignment="1">
      <alignment horizontal="center" vertical="center" wrapText="1"/>
    </xf>
    <xf numFmtId="0" fontId="0" fillId="0" borderId="34" xfId="0"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3" xfId="0" applyBorder="1" applyAlignment="1">
      <alignment horizontal="center" vertical="center"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21" xfId="0" applyBorder="1" applyAlignment="1">
      <alignment horizontal="center" vertical="center" wrapText="1"/>
    </xf>
    <xf numFmtId="0" fontId="0" fillId="0" borderId="31" xfId="0" applyBorder="1" applyAlignment="1">
      <alignment horizontal="center" vertical="center" wrapText="1"/>
    </xf>
    <xf numFmtId="0" fontId="0" fillId="0" borderId="15" xfId="0" applyBorder="1" applyAlignment="1">
      <alignment horizontal="center" vertical="center" wrapText="1"/>
    </xf>
    <xf numFmtId="0" fontId="0" fillId="0" borderId="97" xfId="0" applyBorder="1" applyAlignment="1">
      <alignment horizontal="center" vertical="center"/>
    </xf>
    <xf numFmtId="0" fontId="0" fillId="0" borderId="21" xfId="0" applyBorder="1" applyAlignment="1">
      <alignment horizontal="center" vertical="center"/>
    </xf>
    <xf numFmtId="0" fontId="0" fillId="0" borderId="94" xfId="0" applyBorder="1" applyAlignment="1">
      <alignment horizontal="center" vertical="center" wrapText="1"/>
    </xf>
    <xf numFmtId="0" fontId="0" fillId="0" borderId="13" xfId="0" applyBorder="1" applyAlignment="1">
      <alignment horizontal="left" vertical="center"/>
    </xf>
    <xf numFmtId="0" fontId="0" fillId="0" borderId="17" xfId="0" applyBorder="1" applyAlignment="1">
      <alignment horizontal="left" vertical="center"/>
    </xf>
    <xf numFmtId="0" fontId="22" fillId="0" borderId="49" xfId="0" applyFont="1" applyBorder="1" applyAlignment="1">
      <alignment horizontal="center" vertical="center"/>
    </xf>
    <xf numFmtId="0" fontId="22" fillId="0" borderId="92" xfId="0" applyFont="1" applyBorder="1" applyAlignment="1">
      <alignment horizontal="center" vertical="center"/>
    </xf>
    <xf numFmtId="0" fontId="0" fillId="14" borderId="15" xfId="0" applyFill="1" applyBorder="1" applyAlignment="1">
      <alignment horizontal="center" vertical="center"/>
    </xf>
    <xf numFmtId="0" fontId="9" fillId="0" borderId="72" xfId="0" applyFont="1" applyBorder="1" applyAlignment="1" applyProtection="1">
      <alignment horizontal="center" vertical="center" wrapText="1"/>
      <protection locked="0"/>
    </xf>
    <xf numFmtId="0" fontId="9" fillId="0" borderId="41" xfId="0" applyFont="1" applyBorder="1" applyAlignment="1" applyProtection="1">
      <alignment horizontal="center" vertical="center" wrapText="1"/>
      <protection locked="0"/>
    </xf>
    <xf numFmtId="0" fontId="9" fillId="0" borderId="73" xfId="0" applyFont="1" applyBorder="1" applyAlignment="1" applyProtection="1">
      <alignment horizontal="center" vertical="center" wrapText="1"/>
      <protection locked="0"/>
    </xf>
    <xf numFmtId="0" fontId="9" fillId="0" borderId="87"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90" xfId="0" applyFont="1" applyBorder="1" applyAlignment="1" applyProtection="1">
      <alignment horizontal="center" vertical="center" wrapText="1"/>
      <protection locked="0"/>
    </xf>
    <xf numFmtId="0" fontId="9" fillId="0" borderId="88" xfId="0" applyFont="1" applyBorder="1" applyAlignment="1" applyProtection="1">
      <alignment horizontal="center" vertical="center" wrapText="1"/>
      <protection locked="0"/>
    </xf>
    <xf numFmtId="0" fontId="9" fillId="0" borderId="95" xfId="0" applyFont="1" applyBorder="1" applyAlignment="1" applyProtection="1">
      <alignment horizontal="center" vertical="center" wrapText="1"/>
      <protection locked="0"/>
    </xf>
    <xf numFmtId="0" fontId="9" fillId="0" borderId="91" xfId="0" applyFont="1" applyBorder="1" applyAlignment="1" applyProtection="1">
      <alignment horizontal="center" vertical="center" wrapText="1"/>
      <protection locked="0"/>
    </xf>
    <xf numFmtId="168" fontId="0" fillId="4" borderId="56" xfId="0" applyNumberFormat="1" applyFill="1" applyBorder="1" applyAlignment="1" applyProtection="1">
      <alignment horizontal="center" vertical="center"/>
      <protection locked="0"/>
    </xf>
    <xf numFmtId="168" fontId="0" fillId="4" borderId="113" xfId="0" applyNumberFormat="1" applyFill="1" applyBorder="1" applyAlignment="1" applyProtection="1">
      <alignment horizontal="center" vertical="center"/>
      <protection locked="0"/>
    </xf>
    <xf numFmtId="0" fontId="0" fillId="17" borderId="25" xfId="0" applyFill="1" applyBorder="1" applyAlignment="1">
      <alignment horizontal="center" vertical="center"/>
    </xf>
    <xf numFmtId="0" fontId="0" fillId="17" borderId="1" xfId="0" applyFill="1" applyBorder="1" applyAlignment="1">
      <alignment horizontal="center" vertical="center"/>
    </xf>
    <xf numFmtId="0" fontId="0" fillId="17" borderId="2" xfId="0" applyFill="1" applyBorder="1" applyAlignment="1">
      <alignment horizontal="center" vertical="center"/>
    </xf>
    <xf numFmtId="0" fontId="0" fillId="14" borderId="93" xfId="0" applyFill="1" applyBorder="1" applyAlignment="1">
      <alignment horizontal="center" vertical="center" wrapText="1"/>
    </xf>
    <xf numFmtId="0" fontId="0" fillId="4" borderId="93" xfId="0" applyFill="1" applyBorder="1" applyAlignment="1">
      <alignment horizontal="center" vertical="center" wrapText="1"/>
    </xf>
    <xf numFmtId="0" fontId="6" fillId="0" borderId="79" xfId="0" applyFont="1" applyBorder="1" applyAlignment="1" applyProtection="1">
      <alignment horizontal="center" vertical="center"/>
      <protection locked="0"/>
    </xf>
    <xf numFmtId="0" fontId="0" fillId="0" borderId="108" xfId="0" applyBorder="1" applyAlignment="1" applyProtection="1">
      <alignment horizontal="center" vertical="center"/>
      <protection locked="0"/>
    </xf>
    <xf numFmtId="0" fontId="0" fillId="0" borderId="109" xfId="0" applyBorder="1" applyAlignment="1" applyProtection="1">
      <alignment horizontal="center" vertical="center"/>
      <protection locked="0"/>
    </xf>
    <xf numFmtId="10" fontId="0" fillId="14" borderId="79" xfId="0" applyNumberFormat="1" applyFill="1" applyBorder="1" applyAlignment="1" applyProtection="1">
      <alignment horizontal="center" vertical="center"/>
      <protection locked="0"/>
    </xf>
    <xf numFmtId="10" fontId="0" fillId="14" borderId="78" xfId="0" applyNumberFormat="1" applyFill="1" applyBorder="1" applyAlignment="1" applyProtection="1">
      <alignment horizontal="center" vertical="center"/>
      <protection locked="0"/>
    </xf>
    <xf numFmtId="168" fontId="0" fillId="14" borderId="130" xfId="0" applyNumberFormat="1" applyFill="1" applyBorder="1" applyAlignment="1" applyProtection="1">
      <alignment horizontal="center" vertical="center"/>
      <protection locked="0"/>
    </xf>
    <xf numFmtId="168" fontId="0" fillId="14" borderId="109" xfId="0" applyNumberFormat="1" applyFill="1" applyBorder="1" applyAlignment="1" applyProtection="1">
      <alignment horizontal="center" vertical="center"/>
      <protection locked="0"/>
    </xf>
    <xf numFmtId="2" fontId="0" fillId="14" borderId="130" xfId="0" applyNumberFormat="1" applyFill="1" applyBorder="1" applyAlignment="1" applyProtection="1">
      <alignment horizontal="center" vertical="center"/>
      <protection locked="0"/>
    </xf>
    <xf numFmtId="2" fontId="0" fillId="14" borderId="109" xfId="0" applyNumberFormat="1" applyFill="1" applyBorder="1" applyAlignment="1" applyProtection="1">
      <alignment horizontal="center" vertical="center"/>
      <protection locked="0"/>
    </xf>
    <xf numFmtId="168" fontId="0" fillId="4" borderId="79" xfId="0" applyNumberFormat="1" applyFill="1" applyBorder="1" applyAlignment="1" applyProtection="1">
      <alignment horizontal="center" vertical="center"/>
      <protection locked="0"/>
    </xf>
    <xf numFmtId="168" fontId="0" fillId="4" borderId="109" xfId="0" applyNumberFormat="1" applyFill="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113" xfId="0" applyBorder="1" applyAlignment="1" applyProtection="1">
      <alignment horizontal="center" vertical="center"/>
      <protection locked="0"/>
    </xf>
    <xf numFmtId="10" fontId="0" fillId="14" borderId="56" xfId="0" applyNumberFormat="1" applyFill="1" applyBorder="1" applyAlignment="1" applyProtection="1">
      <alignment horizontal="center" vertical="center"/>
      <protection locked="0"/>
    </xf>
    <xf numFmtId="10" fontId="0" fillId="14" borderId="55" xfId="0" applyNumberFormat="1" applyFill="1" applyBorder="1" applyAlignment="1" applyProtection="1">
      <alignment horizontal="center" vertical="center"/>
      <protection locked="0"/>
    </xf>
    <xf numFmtId="10" fontId="0" fillId="0" borderId="15" xfId="0" applyNumberFormat="1" applyBorder="1" applyAlignment="1" applyProtection="1">
      <alignment horizontal="center" vertical="center"/>
      <protection locked="0"/>
    </xf>
    <xf numFmtId="0" fontId="0" fillId="17" borderId="15" xfId="0" applyFill="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horizontal="center" vertical="center"/>
    </xf>
    <xf numFmtId="0" fontId="0" fillId="17" borderId="25" xfId="0" applyFill="1" applyBorder="1" applyAlignment="1">
      <alignment horizontal="right" vertical="center"/>
    </xf>
    <xf numFmtId="0" fontId="0" fillId="17" borderId="1" xfId="0" applyFill="1" applyBorder="1" applyAlignment="1">
      <alignment horizontal="right" vertical="center"/>
    </xf>
    <xf numFmtId="0" fontId="0" fillId="17" borderId="1" xfId="0" applyFill="1" applyBorder="1" applyAlignment="1" applyProtection="1">
      <alignment horizontal="center" vertical="center"/>
      <protection locked="0"/>
    </xf>
    <xf numFmtId="0" fontId="0" fillId="17" borderId="2" xfId="0" applyFill="1" applyBorder="1" applyAlignment="1" applyProtection="1">
      <alignment horizontal="center" vertical="center"/>
      <protection locked="0"/>
    </xf>
    <xf numFmtId="0" fontId="9" fillId="0" borderId="126" xfId="8" applyFont="1" applyBorder="1" applyAlignment="1" applyProtection="1">
      <alignment horizontal="center" vertical="center"/>
      <protection locked="0"/>
    </xf>
    <xf numFmtId="0" fontId="9" fillId="0" borderId="125" xfId="8" applyFont="1" applyBorder="1" applyAlignment="1" applyProtection="1">
      <alignment horizontal="center" vertical="center"/>
      <protection locked="0"/>
    </xf>
    <xf numFmtId="0" fontId="9" fillId="18" borderId="126" xfId="8" applyFont="1" applyFill="1" applyBorder="1" applyAlignment="1" applyProtection="1">
      <alignment horizontal="center" vertical="center"/>
      <protection locked="0"/>
    </xf>
    <xf numFmtId="0" fontId="9" fillId="18" borderId="125" xfId="8" applyFont="1" applyFill="1" applyBorder="1" applyAlignment="1" applyProtection="1">
      <alignment horizontal="center" vertical="center"/>
      <protection locked="0"/>
    </xf>
    <xf numFmtId="0" fontId="9" fillId="18" borderId="123" xfId="8" applyFont="1" applyFill="1" applyBorder="1" applyAlignment="1" applyProtection="1">
      <alignment horizontal="center" vertical="center"/>
      <protection locked="0"/>
    </xf>
    <xf numFmtId="0" fontId="9" fillId="18" borderId="122" xfId="8" applyFont="1" applyFill="1" applyBorder="1" applyAlignment="1" applyProtection="1">
      <alignment horizontal="center" vertical="center"/>
      <protection locked="0"/>
    </xf>
    <xf numFmtId="0" fontId="9" fillId="0" borderId="123" xfId="8" applyFont="1" applyBorder="1" applyAlignment="1" applyProtection="1">
      <alignment horizontal="center" vertical="center"/>
      <protection locked="0"/>
    </xf>
    <xf numFmtId="0" fontId="9" fillId="0" borderId="122" xfId="8" applyFont="1" applyBorder="1" applyAlignment="1" applyProtection="1">
      <alignment horizontal="center" vertical="center"/>
      <protection locked="0"/>
    </xf>
    <xf numFmtId="0" fontId="9" fillId="0" borderId="45" xfId="8" applyFont="1" applyBorder="1" applyAlignment="1" applyProtection="1">
      <alignment horizontal="center" vertical="center"/>
      <protection locked="0"/>
    </xf>
    <xf numFmtId="0" fontId="9" fillId="0" borderId="9" xfId="8" applyFont="1" applyBorder="1" applyAlignment="1" applyProtection="1">
      <alignment horizontal="center" vertical="center"/>
      <protection locked="0"/>
    </xf>
    <xf numFmtId="0" fontId="9" fillId="0" borderId="57" xfId="8" applyFont="1" applyBorder="1" applyAlignment="1" applyProtection="1">
      <alignment horizontal="center" vertical="center"/>
      <protection locked="0"/>
    </xf>
    <xf numFmtId="0" fontId="9" fillId="0" borderId="10" xfId="8" applyFont="1" applyBorder="1" applyAlignment="1" applyProtection="1">
      <alignment horizontal="center" vertical="center"/>
      <protection locked="0"/>
    </xf>
    <xf numFmtId="0" fontId="7" fillId="14" borderId="7" xfId="8" applyFont="1" applyFill="1" applyBorder="1" applyAlignment="1" applyProtection="1">
      <alignment horizontal="center" vertical="center"/>
      <protection locked="0"/>
    </xf>
    <xf numFmtId="0" fontId="7" fillId="14" borderId="1" xfId="8" applyFont="1" applyFill="1" applyBorder="1" applyAlignment="1" applyProtection="1">
      <alignment horizontal="center" vertical="center"/>
      <protection locked="0"/>
    </xf>
    <xf numFmtId="0" fontId="6" fillId="14" borderId="25" xfId="8" applyFill="1" applyBorder="1" applyAlignment="1">
      <alignment horizontal="center" vertical="center"/>
    </xf>
    <xf numFmtId="0" fontId="6" fillId="14" borderId="2" xfId="8" applyFill="1" applyBorder="1" applyAlignment="1">
      <alignment horizontal="center" vertical="center"/>
    </xf>
    <xf numFmtId="0" fontId="9" fillId="0" borderId="120" xfId="8" applyFont="1" applyBorder="1" applyAlignment="1" applyProtection="1">
      <alignment horizontal="center" vertical="center"/>
      <protection locked="0"/>
    </xf>
    <xf numFmtId="0" fontId="9" fillId="0" borderId="119" xfId="8" applyFont="1" applyBorder="1" applyAlignment="1" applyProtection="1">
      <alignment horizontal="center" vertical="center"/>
      <protection locked="0"/>
    </xf>
    <xf numFmtId="9" fontId="9" fillId="0" borderId="120" xfId="8" applyNumberFormat="1" applyFont="1" applyBorder="1" applyAlignment="1" applyProtection="1">
      <alignment horizontal="center" vertical="center"/>
      <protection locked="0"/>
    </xf>
    <xf numFmtId="0" fontId="9" fillId="0" borderId="104" xfId="8" applyFont="1" applyBorder="1" applyAlignment="1" applyProtection="1">
      <alignment horizontal="left" vertical="center"/>
      <protection locked="0"/>
    </xf>
    <xf numFmtId="0" fontId="9" fillId="0" borderId="105" xfId="8" applyFont="1" applyBorder="1" applyAlignment="1" applyProtection="1">
      <alignment horizontal="left" vertical="center"/>
      <protection locked="0"/>
    </xf>
    <xf numFmtId="0" fontId="9" fillId="0" borderId="119" xfId="8" applyFont="1" applyBorder="1" applyAlignment="1" applyProtection="1">
      <alignment horizontal="left" vertical="center"/>
      <protection locked="0"/>
    </xf>
    <xf numFmtId="0" fontId="9" fillId="0" borderId="45" xfId="8" applyFont="1" applyBorder="1" applyAlignment="1" applyProtection="1">
      <alignment horizontal="left" vertical="center"/>
      <protection locked="0"/>
    </xf>
    <xf numFmtId="0" fontId="9" fillId="0" borderId="9" xfId="8" applyFont="1" applyBorder="1" applyAlignment="1" applyProtection="1">
      <alignment horizontal="left" vertical="center"/>
      <protection locked="0"/>
    </xf>
    <xf numFmtId="0" fontId="9" fillId="0" borderId="122" xfId="8" applyFont="1" applyBorder="1" applyAlignment="1" applyProtection="1">
      <alignment horizontal="left" vertical="center"/>
      <protection locked="0"/>
    </xf>
    <xf numFmtId="0" fontId="0" fillId="17" borderId="48" xfId="0" applyFill="1" applyBorder="1" applyAlignment="1">
      <alignment horizontal="center" vertical="center"/>
    </xf>
    <xf numFmtId="0" fontId="0" fillId="17" borderId="22" xfId="0" applyFill="1" applyBorder="1" applyAlignment="1">
      <alignment horizontal="center" vertical="center"/>
    </xf>
    <xf numFmtId="0" fontId="0" fillId="17" borderId="23" xfId="0" applyFill="1" applyBorder="1" applyAlignment="1">
      <alignment horizontal="center" vertical="center"/>
    </xf>
    <xf numFmtId="0" fontId="20" fillId="0" borderId="0" xfId="0" applyFont="1" applyAlignment="1">
      <alignment horizontal="center" vertical="center"/>
    </xf>
    <xf numFmtId="0" fontId="10" fillId="0" borderId="56" xfId="0" applyFont="1" applyBorder="1" applyAlignment="1" applyProtection="1">
      <alignment vertical="center" wrapText="1"/>
      <protection locked="0"/>
    </xf>
    <xf numFmtId="0" fontId="10" fillId="0" borderId="46" xfId="0" applyFont="1" applyBorder="1" applyAlignment="1" applyProtection="1">
      <alignment vertical="center" wrapText="1"/>
      <protection locked="0"/>
    </xf>
    <xf numFmtId="0" fontId="10" fillId="0" borderId="113" xfId="0" applyFont="1" applyBorder="1" applyAlignment="1" applyProtection="1">
      <alignment vertical="center" wrapText="1"/>
      <protection locked="0"/>
    </xf>
    <xf numFmtId="0" fontId="10" fillId="0" borderId="47" xfId="0" applyFont="1" applyBorder="1" applyAlignment="1" applyProtection="1">
      <alignment vertical="center" wrapText="1"/>
      <protection locked="0"/>
    </xf>
    <xf numFmtId="0" fontId="10" fillId="0" borderId="81" xfId="0" applyFont="1" applyBorder="1" applyAlignment="1" applyProtection="1">
      <alignment vertical="center" wrapText="1"/>
      <protection locked="0"/>
    </xf>
    <xf numFmtId="0" fontId="10" fillId="0" borderId="44" xfId="0" applyFont="1" applyBorder="1" applyAlignment="1" applyProtection="1">
      <alignment vertical="center" wrapText="1"/>
      <protection locked="0"/>
    </xf>
    <xf numFmtId="0" fontId="10" fillId="0" borderId="116" xfId="0" applyFont="1" applyBorder="1" applyAlignment="1" applyProtection="1">
      <alignment vertical="center" wrapText="1"/>
      <protection locked="0"/>
    </xf>
    <xf numFmtId="0" fontId="10" fillId="0" borderId="118" xfId="0" applyFont="1" applyBorder="1" applyAlignment="1" applyProtection="1">
      <alignment vertical="center" wrapText="1"/>
      <protection locked="0"/>
    </xf>
    <xf numFmtId="0" fontId="10" fillId="15" borderId="72" xfId="0" applyFont="1" applyFill="1" applyBorder="1" applyAlignment="1" applyProtection="1">
      <alignment horizontal="center" vertical="center" wrapText="1"/>
      <protection locked="0"/>
    </xf>
    <xf numFmtId="0" fontId="10" fillId="15" borderId="41" xfId="0" applyFont="1" applyFill="1" applyBorder="1" applyAlignment="1" applyProtection="1">
      <alignment horizontal="center" vertical="center" wrapText="1"/>
      <protection locked="0"/>
    </xf>
    <xf numFmtId="0" fontId="10" fillId="15" borderId="73" xfId="0" applyFont="1" applyFill="1" applyBorder="1" applyAlignment="1" applyProtection="1">
      <alignment horizontal="center" vertical="center" wrapText="1"/>
      <protection locked="0"/>
    </xf>
    <xf numFmtId="0" fontId="10" fillId="15" borderId="88" xfId="0" applyFont="1" applyFill="1" applyBorder="1" applyAlignment="1" applyProtection="1">
      <alignment horizontal="center" vertical="center" wrapText="1"/>
      <protection locked="0"/>
    </xf>
    <xf numFmtId="0" fontId="10" fillId="15" borderId="95" xfId="0" applyFont="1" applyFill="1" applyBorder="1" applyAlignment="1" applyProtection="1">
      <alignment horizontal="center" vertical="center" wrapText="1"/>
      <protection locked="0"/>
    </xf>
    <xf numFmtId="0" fontId="10" fillId="15" borderId="91" xfId="0" applyFont="1" applyFill="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14" borderId="43" xfId="0" applyFill="1" applyBorder="1" applyAlignment="1">
      <alignment horizontal="center" vertical="center"/>
    </xf>
    <xf numFmtId="0" fontId="0" fillId="14" borderId="41" xfId="0" applyFill="1" applyBorder="1" applyAlignment="1">
      <alignment horizontal="center" vertical="center"/>
    </xf>
    <xf numFmtId="0" fontId="0" fillId="14" borderId="42" xfId="0" applyFill="1" applyBorder="1" applyAlignment="1">
      <alignment horizontal="center" vertical="center"/>
    </xf>
    <xf numFmtId="0" fontId="10" fillId="0" borderId="79" xfId="0" applyFont="1" applyBorder="1" applyAlignment="1" applyProtection="1">
      <alignment vertical="center" wrapText="1"/>
      <protection locked="0"/>
    </xf>
    <xf numFmtId="0" fontId="10" fillId="0" borderId="108" xfId="0" applyFont="1" applyBorder="1" applyAlignment="1" applyProtection="1">
      <alignment vertical="center" wrapText="1"/>
      <protection locked="0"/>
    </xf>
    <xf numFmtId="0" fontId="10" fillId="0" borderId="109" xfId="0" applyFont="1" applyBorder="1" applyAlignment="1" applyProtection="1">
      <alignment vertical="center" wrapText="1"/>
      <protection locked="0"/>
    </xf>
    <xf numFmtId="0" fontId="10" fillId="0" borderId="111" xfId="0" applyFont="1" applyBorder="1" applyAlignment="1" applyProtection="1">
      <alignment vertical="center" wrapText="1"/>
      <protection locked="0"/>
    </xf>
    <xf numFmtId="0" fontId="10" fillId="14" borderId="28" xfId="0" applyFont="1" applyFill="1" applyBorder="1" applyAlignment="1">
      <alignment horizontal="center" vertical="center"/>
    </xf>
    <xf numFmtId="0" fontId="10" fillId="14" borderId="29" xfId="0" applyFont="1" applyFill="1" applyBorder="1" applyAlignment="1">
      <alignment horizontal="center" vertical="center"/>
    </xf>
    <xf numFmtId="0" fontId="10" fillId="14" borderId="39" xfId="0" applyFont="1" applyFill="1" applyBorder="1" applyAlignment="1">
      <alignment horizontal="center" vertical="center"/>
    </xf>
    <xf numFmtId="0" fontId="10" fillId="0" borderId="30"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1" fillId="0" borderId="40"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1" fillId="0" borderId="88" xfId="0" applyFont="1" applyBorder="1" applyAlignment="1">
      <alignment horizontal="center" vertical="center"/>
    </xf>
    <xf numFmtId="0" fontId="11" fillId="0" borderId="95" xfId="0" applyFont="1" applyBorder="1" applyAlignment="1">
      <alignment horizontal="center" vertical="center"/>
    </xf>
    <xf numFmtId="0" fontId="11" fillId="0" borderId="89" xfId="0" applyFont="1" applyBorder="1" applyAlignment="1">
      <alignment horizontal="center" vertical="center"/>
    </xf>
    <xf numFmtId="0" fontId="6" fillId="15" borderId="21" xfId="0" applyFont="1" applyFill="1" applyBorder="1" applyAlignment="1">
      <alignment horizontal="center" vertical="center"/>
    </xf>
    <xf numFmtId="0" fontId="6" fillId="15" borderId="15" xfId="0" applyFont="1" applyFill="1" applyBorder="1" applyAlignment="1">
      <alignment horizontal="center" vertical="center"/>
    </xf>
    <xf numFmtId="0" fontId="10" fillId="15" borderId="15" xfId="0" applyFont="1" applyFill="1" applyBorder="1" applyAlignment="1" applyProtection="1">
      <alignment horizontal="center" vertical="center"/>
      <protection locked="0"/>
    </xf>
    <xf numFmtId="0" fontId="11" fillId="15" borderId="15" xfId="0" applyFont="1" applyFill="1" applyBorder="1" applyAlignment="1" applyProtection="1">
      <alignment horizontal="center" vertical="center"/>
      <protection locked="0"/>
    </xf>
    <xf numFmtId="0" fontId="11" fillId="15" borderId="16" xfId="0" applyFont="1" applyFill="1" applyBorder="1" applyAlignment="1" applyProtection="1">
      <alignment horizontal="center" vertical="center"/>
      <protection locked="0"/>
    </xf>
    <xf numFmtId="0" fontId="6" fillId="16" borderId="21" xfId="0" applyFont="1" applyFill="1" applyBorder="1" applyAlignment="1">
      <alignment horizontal="center" vertical="center"/>
    </xf>
    <xf numFmtId="0" fontId="6" fillId="16" borderId="15" xfId="0" applyFont="1" applyFill="1" applyBorder="1" applyAlignment="1">
      <alignment horizontal="center" vertical="center"/>
    </xf>
    <xf numFmtId="0" fontId="10" fillId="16" borderId="15" xfId="0" applyFont="1" applyFill="1" applyBorder="1" applyAlignment="1" applyProtection="1">
      <alignment horizontal="center" vertical="center"/>
      <protection locked="0"/>
    </xf>
    <xf numFmtId="0" fontId="11" fillId="16" borderId="15" xfId="0" quotePrefix="1" applyFont="1" applyFill="1" applyBorder="1" applyAlignment="1" applyProtection="1">
      <alignment horizontal="center" vertical="center"/>
      <protection locked="0"/>
    </xf>
    <xf numFmtId="0" fontId="11" fillId="16" borderId="15" xfId="0" applyFont="1" applyFill="1" applyBorder="1" applyAlignment="1" applyProtection="1">
      <alignment horizontal="center" vertical="center"/>
      <protection locked="0"/>
    </xf>
    <xf numFmtId="0" fontId="11" fillId="16" borderId="16" xfId="0" applyFont="1" applyFill="1" applyBorder="1" applyAlignment="1" applyProtection="1">
      <alignment horizontal="center" vertical="center"/>
      <protection locked="0"/>
    </xf>
    <xf numFmtId="0" fontId="0" fillId="14" borderId="21" xfId="0" applyFill="1" applyBorder="1" applyAlignment="1">
      <alignment horizontal="center" vertical="center"/>
    </xf>
    <xf numFmtId="0" fontId="11" fillId="14" borderId="25" xfId="0" applyFont="1" applyFill="1" applyBorder="1" applyAlignment="1">
      <alignment horizontal="center" vertical="center"/>
    </xf>
    <xf numFmtId="0" fontId="11" fillId="14" borderId="1" xfId="0" applyFont="1" applyFill="1" applyBorder="1" applyAlignment="1">
      <alignment horizontal="center" vertical="center"/>
    </xf>
    <xf numFmtId="0" fontId="11" fillId="14" borderId="106" xfId="0" applyFont="1" applyFill="1" applyBorder="1" applyAlignment="1">
      <alignment horizontal="center" vertical="center"/>
    </xf>
    <xf numFmtId="0" fontId="10" fillId="0" borderId="87" xfId="0" applyFont="1" applyBorder="1" applyAlignment="1" applyProtection="1">
      <alignment vertical="center" wrapText="1"/>
      <protection locked="0"/>
    </xf>
    <xf numFmtId="0" fontId="10" fillId="0" borderId="0" xfId="0" applyFont="1" applyAlignment="1" applyProtection="1">
      <alignment vertical="center" wrapText="1"/>
      <protection locked="0"/>
    </xf>
    <xf numFmtId="0" fontId="10" fillId="0" borderId="20" xfId="0" applyFont="1" applyBorder="1" applyAlignment="1" applyProtection="1">
      <alignment vertical="center" wrapText="1"/>
      <protection locked="0"/>
    </xf>
    <xf numFmtId="0" fontId="10" fillId="0" borderId="88" xfId="0" applyFont="1" applyBorder="1" applyAlignment="1" applyProtection="1">
      <alignment vertical="center" wrapText="1"/>
      <protection locked="0"/>
    </xf>
    <xf numFmtId="0" fontId="10" fillId="0" borderId="95" xfId="0" applyFont="1" applyBorder="1" applyAlignment="1" applyProtection="1">
      <alignment vertical="center" wrapText="1"/>
      <protection locked="0"/>
    </xf>
    <xf numFmtId="0" fontId="10" fillId="0" borderId="89" xfId="0" applyFont="1" applyBorder="1" applyAlignment="1" applyProtection="1">
      <alignment vertical="center" wrapText="1"/>
      <protection locked="0"/>
    </xf>
    <xf numFmtId="0" fontId="0" fillId="13" borderId="19" xfId="0" applyFill="1" applyBorder="1" applyAlignment="1">
      <alignment horizontal="center" vertical="center" wrapText="1"/>
    </xf>
    <xf numFmtId="0" fontId="0" fillId="13" borderId="90" xfId="0" applyFill="1" applyBorder="1" applyAlignment="1">
      <alignment horizontal="center" vertical="center" wrapText="1"/>
    </xf>
    <xf numFmtId="0" fontId="0" fillId="0" borderId="98" xfId="0" applyBorder="1" applyAlignment="1">
      <alignment horizontal="center" vertical="center"/>
    </xf>
    <xf numFmtId="0" fontId="0" fillId="0" borderId="91" xfId="0" applyBorder="1" applyAlignment="1">
      <alignment horizontal="center" vertical="center"/>
    </xf>
    <xf numFmtId="0" fontId="0" fillId="14" borderId="25" xfId="8" applyFont="1" applyFill="1" applyBorder="1" applyAlignment="1">
      <alignment horizontal="center" vertical="center"/>
    </xf>
    <xf numFmtId="0" fontId="9" fillId="18" borderId="120" xfId="8" applyFont="1" applyFill="1" applyBorder="1" applyAlignment="1" applyProtection="1">
      <alignment horizontal="center" vertical="center"/>
      <protection locked="0"/>
    </xf>
    <xf numFmtId="0" fontId="9" fillId="18" borderId="119" xfId="8" applyFont="1" applyFill="1" applyBorder="1" applyAlignment="1" applyProtection="1">
      <alignment horizontal="center" vertical="center"/>
      <protection locked="0"/>
    </xf>
    <xf numFmtId="168" fontId="0" fillId="14" borderId="131" xfId="0" applyNumberFormat="1" applyFill="1" applyBorder="1" applyAlignment="1" applyProtection="1">
      <alignment horizontal="center" vertical="center"/>
      <protection locked="0"/>
    </xf>
    <xf numFmtId="168" fontId="0" fillId="14" borderId="113" xfId="0" applyNumberFormat="1" applyFill="1" applyBorder="1" applyAlignment="1" applyProtection="1">
      <alignment horizontal="center" vertical="center"/>
      <protection locked="0"/>
    </xf>
    <xf numFmtId="2" fontId="0" fillId="14" borderId="131" xfId="0" applyNumberFormat="1" applyFill="1" applyBorder="1" applyAlignment="1" applyProtection="1">
      <alignment horizontal="center" vertical="center"/>
      <protection locked="0"/>
    </xf>
    <xf numFmtId="2" fontId="0" fillId="14" borderId="113" xfId="0" applyNumberFormat="1" applyFill="1"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116" xfId="0" applyBorder="1" applyAlignment="1" applyProtection="1">
      <alignment horizontal="center" vertical="center"/>
      <protection locked="0"/>
    </xf>
    <xf numFmtId="10" fontId="0" fillId="14" borderId="81" xfId="0" applyNumberFormat="1" applyFill="1" applyBorder="1" applyAlignment="1" applyProtection="1">
      <alignment horizontal="center" vertical="center"/>
      <protection locked="0"/>
    </xf>
    <xf numFmtId="10" fontId="0" fillId="14" borderId="80" xfId="0" applyNumberFormat="1" applyFill="1" applyBorder="1" applyAlignment="1" applyProtection="1">
      <alignment horizontal="center" vertical="center"/>
      <protection locked="0"/>
    </xf>
    <xf numFmtId="168" fontId="0" fillId="14" borderId="132" xfId="0" applyNumberFormat="1" applyFill="1" applyBorder="1" applyAlignment="1" applyProtection="1">
      <alignment horizontal="center" vertical="center"/>
      <protection locked="0"/>
    </xf>
    <xf numFmtId="168" fontId="0" fillId="14" borderId="116" xfId="0" applyNumberFormat="1" applyFill="1" applyBorder="1" applyAlignment="1" applyProtection="1">
      <alignment horizontal="center" vertical="center"/>
      <protection locked="0"/>
    </xf>
    <xf numFmtId="2" fontId="0" fillId="14" borderId="132" xfId="0" applyNumberFormat="1" applyFill="1" applyBorder="1" applyAlignment="1" applyProtection="1">
      <alignment horizontal="center" vertical="center"/>
      <protection locked="0"/>
    </xf>
    <xf numFmtId="2" fontId="0" fillId="14" borderId="116" xfId="0" applyNumberFormat="1" applyFill="1" applyBorder="1" applyAlignment="1" applyProtection="1">
      <alignment horizontal="center" vertical="center"/>
      <protection locked="0"/>
    </xf>
    <xf numFmtId="168" fontId="0" fillId="4" borderId="81" xfId="0" applyNumberFormat="1" applyFill="1" applyBorder="1" applyAlignment="1" applyProtection="1">
      <alignment horizontal="center" vertical="center"/>
      <protection locked="0"/>
    </xf>
    <xf numFmtId="168" fontId="0" fillId="4" borderId="116" xfId="0" applyNumberFormat="1" applyFill="1" applyBorder="1" applyAlignment="1" applyProtection="1">
      <alignment horizontal="center" vertical="center"/>
      <protection locked="0"/>
    </xf>
    <xf numFmtId="0" fontId="7" fillId="4" borderId="95" xfId="0" applyFont="1" applyFill="1" applyBorder="1" applyAlignment="1">
      <alignment horizontal="center" vertical="center"/>
    </xf>
    <xf numFmtId="0" fontId="7" fillId="4" borderId="91" xfId="0" applyFont="1" applyFill="1" applyBorder="1" applyAlignment="1">
      <alignment horizontal="center" vertical="center"/>
    </xf>
    <xf numFmtId="0" fontId="0" fillId="4" borderId="94" xfId="0" applyFill="1" applyBorder="1" applyAlignment="1">
      <alignment horizontal="center" vertical="center"/>
    </xf>
    <xf numFmtId="0" fontId="0" fillId="14" borderId="93" xfId="0" applyFill="1" applyBorder="1" applyAlignment="1">
      <alignment horizontal="center" vertical="center"/>
    </xf>
    <xf numFmtId="0" fontId="0" fillId="14" borderId="72" xfId="0" applyFill="1" applyBorder="1" applyAlignment="1">
      <alignment horizontal="center" vertical="center"/>
    </xf>
    <xf numFmtId="0" fontId="0" fillId="4" borderId="72" xfId="0" applyFill="1" applyBorder="1" applyAlignment="1">
      <alignment horizontal="center" vertical="center"/>
    </xf>
    <xf numFmtId="0" fontId="0" fillId="4" borderId="73" xfId="0" applyFill="1" applyBorder="1" applyAlignment="1">
      <alignment horizontal="center" vertical="center"/>
    </xf>
    <xf numFmtId="0" fontId="0" fillId="0" borderId="130" xfId="0" applyBorder="1" applyAlignment="1" applyProtection="1">
      <alignment horizontal="center" vertical="center"/>
      <protection locked="0"/>
    </xf>
    <xf numFmtId="0" fontId="0" fillId="0" borderId="131" xfId="0" applyBorder="1" applyAlignment="1" applyProtection="1">
      <alignment horizontal="center" vertical="center"/>
      <protection locked="0"/>
    </xf>
    <xf numFmtId="0" fontId="0" fillId="4" borderId="130" xfId="0" applyFill="1" applyBorder="1" applyAlignment="1" applyProtection="1">
      <alignment horizontal="center" vertical="center"/>
      <protection locked="0"/>
    </xf>
    <xf numFmtId="0" fontId="0" fillId="4" borderId="109" xfId="0" applyFill="1" applyBorder="1" applyAlignment="1" applyProtection="1">
      <alignment horizontal="center" vertical="center"/>
      <protection locked="0"/>
    </xf>
    <xf numFmtId="0" fontId="0" fillId="4" borderId="131" xfId="0" applyFill="1" applyBorder="1" applyAlignment="1" applyProtection="1">
      <alignment horizontal="center" vertical="center"/>
      <protection locked="0"/>
    </xf>
    <xf numFmtId="0" fontId="0" fillId="4" borderId="113" xfId="0" applyFill="1"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0" fillId="4" borderId="132" xfId="0" applyFill="1" applyBorder="1" applyAlignment="1" applyProtection="1">
      <alignment horizontal="center" vertical="center"/>
      <protection locked="0"/>
    </xf>
    <xf numFmtId="0" fontId="0" fillId="4" borderId="116" xfId="0" applyFill="1" applyBorder="1" applyAlignment="1" applyProtection="1">
      <alignment horizontal="center" vertical="center"/>
      <protection locked="0"/>
    </xf>
    <xf numFmtId="165" fontId="0" fillId="4" borderId="94" xfId="0" applyNumberFormat="1" applyFill="1" applyBorder="1" applyAlignment="1">
      <alignment horizontal="center" vertical="center"/>
    </xf>
    <xf numFmtId="0" fontId="7" fillId="17" borderId="94" xfId="0" applyFont="1" applyFill="1" applyBorder="1" applyAlignment="1">
      <alignment horizontal="center" vertical="center"/>
    </xf>
    <xf numFmtId="165" fontId="7" fillId="17" borderId="94" xfId="0" applyNumberFormat="1" applyFont="1" applyFill="1" applyBorder="1" applyAlignment="1">
      <alignment horizontal="center" vertical="center"/>
    </xf>
    <xf numFmtId="0" fontId="0" fillId="13" borderId="72" xfId="0" applyFill="1" applyBorder="1" applyAlignment="1">
      <alignment horizontal="center" vertical="center" wrapText="1"/>
    </xf>
    <xf numFmtId="0" fontId="0" fillId="13" borderId="73" xfId="0" applyFill="1" applyBorder="1" applyAlignment="1">
      <alignment horizontal="center" vertical="center" wrapText="1"/>
    </xf>
    <xf numFmtId="0" fontId="0" fillId="13" borderId="87" xfId="0" applyFill="1" applyBorder="1" applyAlignment="1">
      <alignment horizontal="center" vertical="center" wrapText="1"/>
    </xf>
    <xf numFmtId="170" fontId="34" fillId="0" borderId="123" xfId="8" applyNumberFormat="1" applyFont="1" applyBorder="1" applyAlignment="1" applyProtection="1">
      <alignment horizontal="center" vertical="center"/>
      <protection locked="0"/>
    </xf>
    <xf numFmtId="170" fontId="34" fillId="0" borderId="122" xfId="8" applyNumberFormat="1" applyFont="1" applyBorder="1" applyAlignment="1" applyProtection="1">
      <alignment horizontal="center" vertical="center"/>
      <protection locked="0"/>
    </xf>
    <xf numFmtId="171" fontId="9" fillId="18" borderId="123" xfId="8" applyNumberFormat="1" applyFont="1" applyFill="1" applyBorder="1" applyAlignment="1" applyProtection="1">
      <alignment horizontal="center" vertical="center"/>
      <protection locked="0"/>
    </xf>
    <xf numFmtId="0" fontId="10" fillId="0" borderId="72" xfId="0" applyFont="1" applyBorder="1" applyAlignment="1" applyProtection="1">
      <alignment vertical="center" wrapText="1"/>
      <protection locked="0"/>
    </xf>
    <xf numFmtId="0" fontId="10" fillId="0" borderId="41" xfId="0" applyFont="1" applyBorder="1" applyAlignment="1" applyProtection="1">
      <alignment vertical="center" wrapText="1"/>
      <protection locked="0"/>
    </xf>
    <xf numFmtId="0" fontId="10" fillId="0" borderId="73" xfId="0" applyFont="1" applyBorder="1" applyAlignment="1" applyProtection="1">
      <alignment vertical="center" wrapText="1"/>
      <protection locked="0"/>
    </xf>
    <xf numFmtId="0" fontId="10" fillId="0" borderId="0" xfId="0" applyFont="1" applyBorder="1" applyAlignment="1" applyProtection="1">
      <alignment vertical="center" wrapText="1"/>
      <protection locked="0"/>
    </xf>
    <xf numFmtId="0" fontId="10" fillId="0" borderId="90" xfId="0" applyFont="1" applyBorder="1" applyAlignment="1" applyProtection="1">
      <alignment vertical="center" wrapText="1"/>
      <protection locked="0"/>
    </xf>
    <xf numFmtId="0" fontId="10" fillId="0" borderId="91" xfId="0" applyFont="1" applyBorder="1" applyAlignment="1" applyProtection="1">
      <alignment vertical="center" wrapText="1"/>
      <protection locked="0"/>
    </xf>
    <xf numFmtId="0" fontId="0" fillId="0" borderId="88" xfId="0" applyBorder="1" applyAlignment="1">
      <alignment horizontal="center" vertical="center"/>
    </xf>
    <xf numFmtId="0" fontId="10" fillId="0" borderId="132" xfId="0" applyFont="1" applyBorder="1" applyAlignment="1" applyProtection="1">
      <alignment vertical="center" wrapText="1"/>
      <protection locked="0"/>
    </xf>
    <xf numFmtId="0" fontId="10" fillId="14" borderId="25" xfId="8" applyFont="1" applyFill="1" applyBorder="1" applyAlignment="1">
      <alignment horizontal="center" vertical="center"/>
    </xf>
    <xf numFmtId="0" fontId="10" fillId="14" borderId="2" xfId="8" applyFont="1" applyFill="1" applyBorder="1" applyAlignment="1">
      <alignment horizontal="center" vertical="center"/>
    </xf>
    <xf numFmtId="0" fontId="10" fillId="0" borderId="79" xfId="0" applyFont="1" applyBorder="1" applyAlignment="1" applyProtection="1">
      <alignment horizontal="center" vertical="center"/>
      <protection locked="0"/>
    </xf>
    <xf numFmtId="0" fontId="10" fillId="0" borderId="108" xfId="0" applyFont="1" applyBorder="1" applyAlignment="1" applyProtection="1">
      <alignment horizontal="center" vertical="center"/>
      <protection locked="0"/>
    </xf>
    <xf numFmtId="0" fontId="10" fillId="0" borderId="109" xfId="0" applyFont="1" applyBorder="1" applyAlignment="1" applyProtection="1">
      <alignment horizontal="center" vertical="center"/>
      <protection locked="0"/>
    </xf>
    <xf numFmtId="0" fontId="10" fillId="0" borderId="56"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10" fillId="0" borderId="113" xfId="0" applyFont="1" applyBorder="1" applyAlignment="1" applyProtection="1">
      <alignment horizontal="center" vertical="center"/>
      <protection locked="0"/>
    </xf>
    <xf numFmtId="0" fontId="5" fillId="4" borderId="15" xfId="7" applyFill="1" applyBorder="1" applyAlignment="1">
      <alignment horizontal="center" vertical="center"/>
    </xf>
    <xf numFmtId="0" fontId="5" fillId="0" borderId="25" xfId="7" applyBorder="1" applyAlignment="1" applyProtection="1">
      <alignment horizontal="center" vertical="center"/>
      <protection locked="0"/>
    </xf>
    <xf numFmtId="0" fontId="5" fillId="0" borderId="1" xfId="7" applyBorder="1" applyAlignment="1" applyProtection="1">
      <alignment horizontal="center" vertical="center"/>
      <protection locked="0"/>
    </xf>
    <xf numFmtId="0" fontId="5" fillId="0" borderId="2" xfId="7" applyBorder="1" applyAlignment="1" applyProtection="1">
      <alignment horizontal="center" vertical="center"/>
      <protection locked="0"/>
    </xf>
    <xf numFmtId="0" fontId="5" fillId="2" borderId="25" xfId="7" applyFill="1" applyBorder="1" applyAlignment="1" applyProtection="1">
      <alignment horizontal="center" vertical="center"/>
      <protection locked="0"/>
    </xf>
    <xf numFmtId="0" fontId="5" fillId="2" borderId="2" xfId="7" applyFill="1" applyBorder="1" applyAlignment="1" applyProtection="1">
      <alignment horizontal="center" vertical="center"/>
      <protection locked="0"/>
    </xf>
    <xf numFmtId="0" fontId="5" fillId="10" borderId="15" xfId="7" applyFill="1" applyBorder="1" applyAlignment="1" applyProtection="1">
      <alignment horizontal="center" vertical="center"/>
      <protection locked="0"/>
    </xf>
    <xf numFmtId="0" fontId="5" fillId="4" borderId="15" xfId="7" applyFill="1" applyBorder="1" applyAlignment="1" applyProtection="1">
      <alignment horizontal="center" vertical="center"/>
      <protection locked="0"/>
    </xf>
    <xf numFmtId="0" fontId="5" fillId="10" borderId="15" xfId="7" applyFill="1" applyBorder="1" applyAlignment="1">
      <alignment horizontal="center" vertical="center" wrapText="1"/>
    </xf>
    <xf numFmtId="0" fontId="5" fillId="4" borderId="15" xfId="7" applyFill="1" applyBorder="1" applyAlignment="1">
      <alignment horizontal="center" vertical="center" wrapText="1"/>
    </xf>
    <xf numFmtId="0" fontId="6" fillId="0" borderId="72" xfId="8" applyBorder="1" applyAlignment="1">
      <alignment horizontal="center" vertical="center"/>
    </xf>
    <xf numFmtId="0" fontId="6" fillId="0" borderId="73" xfId="8" applyBorder="1" applyAlignment="1">
      <alignment horizontal="center" vertical="center"/>
    </xf>
    <xf numFmtId="0" fontId="6" fillId="0" borderId="36" xfId="8" applyBorder="1" applyAlignment="1">
      <alignment horizontal="center" vertical="center"/>
    </xf>
    <xf numFmtId="0" fontId="6" fillId="0" borderId="35" xfId="8" applyBorder="1" applyAlignment="1">
      <alignment horizontal="center" vertical="center"/>
    </xf>
    <xf numFmtId="0" fontId="9" fillId="0" borderId="25" xfId="8" applyFont="1" applyBorder="1" applyAlignment="1" applyProtection="1">
      <alignment horizontal="left" vertical="center" wrapText="1"/>
      <protection locked="0"/>
    </xf>
    <xf numFmtId="0" fontId="9" fillId="0" borderId="1" xfId="8" applyFont="1" applyBorder="1" applyAlignment="1" applyProtection="1">
      <alignment horizontal="left" vertical="center" wrapText="1"/>
      <protection locked="0"/>
    </xf>
    <xf numFmtId="0" fontId="9" fillId="0" borderId="2" xfId="8" applyFont="1" applyBorder="1" applyAlignment="1" applyProtection="1">
      <alignment horizontal="left" vertical="center" wrapText="1"/>
      <protection locked="0"/>
    </xf>
    <xf numFmtId="4" fontId="9" fillId="0" borderId="25" xfId="8" applyNumberFormat="1" applyFont="1" applyBorder="1" applyAlignment="1" applyProtection="1">
      <alignment horizontal="center" vertical="center"/>
      <protection locked="0"/>
    </xf>
    <xf numFmtId="4" fontId="9" fillId="0" borderId="2" xfId="8" applyNumberFormat="1" applyFont="1" applyBorder="1" applyAlignment="1" applyProtection="1">
      <alignment horizontal="center" vertical="center"/>
      <protection locked="0"/>
    </xf>
    <xf numFmtId="0" fontId="9" fillId="0" borderId="25" xfId="8" applyFont="1" applyBorder="1" applyAlignment="1" applyProtection="1">
      <alignment horizontal="center" vertical="center" wrapText="1"/>
      <protection locked="0"/>
    </xf>
    <xf numFmtId="0" fontId="9" fillId="0" borderId="2" xfId="8" applyFont="1" applyBorder="1" applyAlignment="1" applyProtection="1">
      <alignment horizontal="center" vertical="center" wrapText="1"/>
      <protection locked="0"/>
    </xf>
    <xf numFmtId="0" fontId="9" fillId="0" borderId="25" xfId="8" applyFont="1" applyBorder="1" applyAlignment="1" applyProtection="1">
      <alignment horizontal="center" vertical="center"/>
      <protection locked="0"/>
    </xf>
    <xf numFmtId="0" fontId="9" fillId="0" borderId="2" xfId="8" applyFont="1" applyBorder="1" applyAlignment="1" applyProtection="1">
      <alignment horizontal="center" vertical="center"/>
      <protection locked="0"/>
    </xf>
    <xf numFmtId="168" fontId="9" fillId="0" borderId="15" xfId="8" applyNumberFormat="1" applyFont="1" applyBorder="1" applyAlignment="1" applyProtection="1">
      <alignment horizontal="center" vertical="center"/>
      <protection locked="0"/>
    </xf>
    <xf numFmtId="0" fontId="9" fillId="0" borderId="15" xfId="8" applyFont="1" applyBorder="1" applyAlignment="1" applyProtection="1">
      <alignment horizontal="center" vertical="center" wrapText="1"/>
      <protection locked="0"/>
    </xf>
    <xf numFmtId="0" fontId="9" fillId="0" borderId="15" xfId="8" applyFont="1" applyBorder="1" applyAlignment="1" applyProtection="1">
      <alignment horizontal="center" vertical="center"/>
      <protection locked="0"/>
    </xf>
    <xf numFmtId="0" fontId="9" fillId="0" borderId="15" xfId="8" applyFont="1" applyFill="1" applyBorder="1" applyAlignment="1" applyProtection="1">
      <alignment horizontal="center" vertical="center"/>
      <protection locked="0"/>
    </xf>
    <xf numFmtId="16" fontId="9" fillId="0" borderId="15" xfId="8" applyNumberFormat="1" applyFont="1" applyBorder="1" applyAlignment="1" applyProtection="1">
      <alignment horizontal="center" vertical="center"/>
      <protection locked="0"/>
    </xf>
    <xf numFmtId="0" fontId="7" fillId="10" borderId="25" xfId="8" applyFont="1" applyFill="1" applyBorder="1" applyAlignment="1" applyProtection="1">
      <alignment horizontal="center" vertical="center"/>
      <protection locked="0"/>
    </xf>
    <xf numFmtId="0" fontId="7" fillId="10" borderId="1" xfId="8" applyFont="1" applyFill="1" applyBorder="1" applyAlignment="1" applyProtection="1">
      <alignment horizontal="center" vertical="center"/>
      <protection locked="0"/>
    </xf>
    <xf numFmtId="0" fontId="7" fillId="10" borderId="2" xfId="8" applyFont="1" applyFill="1" applyBorder="1" applyAlignment="1" applyProtection="1">
      <alignment horizontal="center" vertical="center"/>
      <protection locked="0"/>
    </xf>
    <xf numFmtId="0" fontId="6" fillId="2" borderId="25" xfId="8" applyFill="1" applyBorder="1" applyAlignment="1">
      <alignment horizontal="center" vertical="center"/>
    </xf>
    <xf numFmtId="0" fontId="6" fillId="2" borderId="2" xfId="8" applyFill="1" applyBorder="1" applyAlignment="1">
      <alignment horizontal="center" vertical="center"/>
    </xf>
    <xf numFmtId="0" fontId="6" fillId="2" borderId="15" xfId="8" applyFill="1" applyBorder="1" applyAlignment="1">
      <alignment horizontal="center" vertical="center" wrapText="1"/>
    </xf>
    <xf numFmtId="0" fontId="6" fillId="2" borderId="15" xfId="8" applyFill="1" applyBorder="1" applyAlignment="1">
      <alignment horizontal="center" vertical="center"/>
    </xf>
    <xf numFmtId="0" fontId="6" fillId="2" borderId="25" xfId="8" applyFont="1" applyFill="1" applyBorder="1" applyAlignment="1" applyProtection="1">
      <alignment horizontal="center" vertical="center"/>
    </xf>
    <xf numFmtId="0" fontId="6" fillId="2" borderId="2" xfId="8" applyFont="1" applyFill="1" applyBorder="1" applyAlignment="1" applyProtection="1">
      <alignment horizontal="center" vertical="center"/>
    </xf>
    <xf numFmtId="0" fontId="10" fillId="0" borderId="25" xfId="8" applyFont="1" applyBorder="1" applyAlignment="1" applyProtection="1">
      <alignment vertical="center" wrapText="1"/>
      <protection locked="0"/>
    </xf>
    <xf numFmtId="0" fontId="10" fillId="0" borderId="1" xfId="8" applyFont="1" applyBorder="1" applyAlignment="1" applyProtection="1">
      <alignment vertical="center" wrapText="1"/>
      <protection locked="0"/>
    </xf>
    <xf numFmtId="0" fontId="10" fillId="0" borderId="2" xfId="8" applyFont="1" applyBorder="1" applyAlignment="1" applyProtection="1">
      <alignment vertical="center" wrapText="1"/>
      <protection locked="0"/>
    </xf>
    <xf numFmtId="0" fontId="10" fillId="11" borderId="25" xfId="8" applyFont="1" applyFill="1" applyBorder="1" applyAlignment="1" applyProtection="1">
      <alignment horizontal="center" vertical="center"/>
      <protection locked="0"/>
    </xf>
    <xf numFmtId="0" fontId="10" fillId="11" borderId="1" xfId="8" applyFont="1" applyFill="1" applyBorder="1" applyAlignment="1" applyProtection="1">
      <alignment horizontal="center" vertical="center"/>
      <protection locked="0"/>
    </xf>
    <xf numFmtId="0" fontId="10" fillId="11" borderId="2" xfId="8" applyFont="1" applyFill="1" applyBorder="1" applyAlignment="1" applyProtection="1">
      <alignment horizontal="center" vertical="center"/>
      <protection locked="0"/>
    </xf>
    <xf numFmtId="0" fontId="10" fillId="0" borderId="1" xfId="8" applyFont="1" applyBorder="1" applyAlignment="1">
      <alignment horizontal="center" vertical="center"/>
    </xf>
    <xf numFmtId="0" fontId="10" fillId="0" borderId="2" xfId="8" applyFont="1" applyBorder="1" applyAlignment="1">
      <alignment horizontal="center" vertical="center"/>
    </xf>
    <xf numFmtId="0" fontId="19" fillId="4" borderId="25" xfId="7" applyFont="1" applyFill="1" applyBorder="1" applyAlignment="1">
      <alignment horizontal="center" vertical="center" wrapText="1"/>
    </xf>
    <xf numFmtId="0" fontId="19" fillId="4" borderId="2" xfId="7" applyFont="1" applyFill="1" applyBorder="1" applyAlignment="1">
      <alignment horizontal="center" vertical="center" wrapText="1"/>
    </xf>
    <xf numFmtId="0" fontId="19" fillId="4" borderId="15" xfId="7" applyFont="1" applyFill="1" applyBorder="1" applyAlignment="1">
      <alignment horizontal="center" vertical="center" wrapText="1"/>
    </xf>
    <xf numFmtId="0" fontId="28" fillId="3" borderId="25" xfId="8" applyFont="1" applyFill="1" applyBorder="1" applyAlignment="1">
      <alignment horizontal="center"/>
    </xf>
    <xf numFmtId="0" fontId="28" fillId="3" borderId="1" xfId="8" applyFont="1" applyFill="1" applyBorder="1" applyAlignment="1">
      <alignment horizontal="center"/>
    </xf>
    <xf numFmtId="0" fontId="20" fillId="0" borderId="12" xfId="8" applyFont="1" applyBorder="1" applyAlignment="1">
      <alignment horizontal="center" vertical="center"/>
    </xf>
    <xf numFmtId="0" fontId="5" fillId="4" borderId="25" xfId="7" applyFill="1" applyBorder="1" applyAlignment="1">
      <alignment horizontal="center" vertical="center" wrapText="1"/>
    </xf>
    <xf numFmtId="0" fontId="5" fillId="4" borderId="2" xfId="7" applyFill="1" applyBorder="1" applyAlignment="1">
      <alignment horizontal="center" vertical="center" wrapText="1"/>
    </xf>
    <xf numFmtId="0" fontId="7" fillId="2" borderId="25" xfId="8" applyFont="1" applyFill="1" applyBorder="1" applyAlignment="1">
      <alignment horizontal="center" vertical="center" wrapText="1"/>
    </xf>
    <xf numFmtId="0" fontId="7" fillId="2" borderId="2" xfId="8" applyFont="1" applyFill="1" applyBorder="1" applyAlignment="1">
      <alignment horizontal="center" vertical="center" wrapText="1"/>
    </xf>
    <xf numFmtId="0" fontId="7" fillId="0" borderId="25" xfId="8" applyFont="1" applyBorder="1" applyAlignment="1" applyProtection="1">
      <alignment horizontal="center" vertical="center" wrapText="1"/>
      <protection locked="0"/>
    </xf>
    <xf numFmtId="0" fontId="6" fillId="0" borderId="1" xfId="8" applyBorder="1" applyAlignment="1" applyProtection="1">
      <alignment horizontal="center" vertical="center" wrapText="1"/>
      <protection locked="0"/>
    </xf>
    <xf numFmtId="0" fontId="6" fillId="0" borderId="2" xfId="8" applyBorder="1" applyAlignment="1" applyProtection="1">
      <alignment horizontal="center" vertical="center" wrapText="1"/>
      <protection locked="0"/>
    </xf>
    <xf numFmtId="0" fontId="7" fillId="2" borderId="72" xfId="8" applyFont="1" applyFill="1" applyBorder="1" applyAlignment="1">
      <alignment horizontal="center" vertical="center" wrapText="1"/>
    </xf>
    <xf numFmtId="0" fontId="7" fillId="2" borderId="73" xfId="8" applyFont="1" applyFill="1" applyBorder="1" applyAlignment="1">
      <alignment horizontal="center" vertical="center" wrapText="1"/>
    </xf>
    <xf numFmtId="0" fontId="7" fillId="2" borderId="87" xfId="8" applyFont="1" applyFill="1" applyBorder="1" applyAlignment="1">
      <alignment horizontal="center" vertical="center" wrapText="1"/>
    </xf>
    <xf numFmtId="0" fontId="7" fillId="2" borderId="90" xfId="8" applyFont="1" applyFill="1" applyBorder="1" applyAlignment="1">
      <alignment horizontal="center" vertical="center" wrapText="1"/>
    </xf>
    <xf numFmtId="0" fontId="7" fillId="2" borderId="88" xfId="8" applyFont="1" applyFill="1" applyBorder="1" applyAlignment="1">
      <alignment horizontal="center" vertical="center" wrapText="1"/>
    </xf>
    <xf numFmtId="0" fontId="7" fillId="2" borderId="91" xfId="8" applyFont="1" applyFill="1" applyBorder="1" applyAlignment="1">
      <alignment horizontal="center" vertical="center" wrapText="1"/>
    </xf>
    <xf numFmtId="0" fontId="6" fillId="0" borderId="72" xfId="8" applyBorder="1" applyAlignment="1" applyProtection="1">
      <alignment vertical="top" wrapText="1"/>
      <protection locked="0"/>
    </xf>
    <xf numFmtId="0" fontId="6" fillId="0" borderId="41" xfId="8" applyBorder="1" applyAlignment="1" applyProtection="1">
      <alignment vertical="top" wrapText="1"/>
      <protection locked="0"/>
    </xf>
    <xf numFmtId="0" fontId="6" fillId="0" borderId="73" xfId="8" applyBorder="1" applyAlignment="1" applyProtection="1">
      <alignment vertical="top" wrapText="1"/>
      <protection locked="0"/>
    </xf>
    <xf numFmtId="0" fontId="6" fillId="0" borderId="87" xfId="8" applyBorder="1" applyAlignment="1" applyProtection="1">
      <alignment vertical="top" wrapText="1"/>
      <protection locked="0"/>
    </xf>
    <xf numFmtId="0" fontId="6" fillId="0" borderId="0" xfId="8" applyAlignment="1" applyProtection="1">
      <alignment vertical="top" wrapText="1"/>
      <protection locked="0"/>
    </xf>
    <xf numFmtId="0" fontId="6" fillId="0" borderId="90" xfId="8" applyBorder="1" applyAlignment="1" applyProtection="1">
      <alignment vertical="top" wrapText="1"/>
      <protection locked="0"/>
    </xf>
    <xf numFmtId="0" fontId="6" fillId="0" borderId="88" xfId="8" applyBorder="1" applyAlignment="1" applyProtection="1">
      <alignment vertical="top" wrapText="1"/>
      <protection locked="0"/>
    </xf>
    <xf numFmtId="0" fontId="6" fillId="0" borderId="95" xfId="8" applyBorder="1" applyAlignment="1" applyProtection="1">
      <alignment vertical="top" wrapText="1"/>
      <protection locked="0"/>
    </xf>
    <xf numFmtId="0" fontId="6" fillId="0" borderId="91" xfId="8" applyBorder="1" applyAlignment="1" applyProtection="1">
      <alignment vertical="top" wrapText="1"/>
      <protection locked="0"/>
    </xf>
    <xf numFmtId="0" fontId="6" fillId="2" borderId="1" xfId="8" applyFill="1" applyBorder="1" applyAlignment="1">
      <alignment horizontal="center" vertical="center"/>
    </xf>
    <xf numFmtId="0" fontId="10" fillId="2" borderId="25" xfId="8" applyFont="1" applyFill="1" applyBorder="1" applyAlignment="1">
      <alignment horizontal="center" vertical="center"/>
    </xf>
    <xf numFmtId="0" fontId="10" fillId="2" borderId="1" xfId="8" applyFont="1" applyFill="1" applyBorder="1" applyAlignment="1">
      <alignment horizontal="center" vertical="center"/>
    </xf>
    <xf numFmtId="0" fontId="10" fillId="2" borderId="2" xfId="8" applyFont="1" applyFill="1" applyBorder="1" applyAlignment="1">
      <alignment horizontal="center" vertical="center"/>
    </xf>
    <xf numFmtId="0" fontId="10" fillId="0" borderId="25" xfId="8" applyFont="1" applyBorder="1" applyAlignment="1">
      <alignment horizontal="center" vertical="center" wrapText="1"/>
    </xf>
    <xf numFmtId="0" fontId="10" fillId="0" borderId="1" xfId="8" applyFont="1" applyBorder="1" applyAlignment="1">
      <alignment horizontal="center" vertical="center" wrapText="1"/>
    </xf>
    <xf numFmtId="0" fontId="10" fillId="0" borderId="2" xfId="8" applyFont="1" applyBorder="1" applyAlignment="1">
      <alignment horizontal="center" vertical="center" wrapText="1"/>
    </xf>
    <xf numFmtId="0" fontId="11" fillId="12" borderId="93" xfId="8" applyFont="1" applyFill="1" applyBorder="1" applyAlignment="1">
      <alignment horizontal="center" vertical="center" wrapText="1"/>
    </xf>
    <xf numFmtId="0" fontId="10" fillId="2" borderId="72" xfId="8" applyFont="1" applyFill="1" applyBorder="1" applyAlignment="1">
      <alignment horizontal="center" vertical="center"/>
    </xf>
    <xf numFmtId="0" fontId="10" fillId="2" borderId="41" xfId="8" applyFont="1" applyFill="1" applyBorder="1" applyAlignment="1">
      <alignment horizontal="center" vertical="center"/>
    </xf>
    <xf numFmtId="0" fontId="10" fillId="2" borderId="73" xfId="8" applyFont="1" applyFill="1" applyBorder="1" applyAlignment="1">
      <alignment horizontal="center" vertical="center"/>
    </xf>
    <xf numFmtId="0" fontId="10" fillId="2" borderId="88" xfId="8" applyFont="1" applyFill="1" applyBorder="1" applyAlignment="1">
      <alignment horizontal="center" vertical="center"/>
    </xf>
    <xf numFmtId="0" fontId="10" fillId="2" borderId="95" xfId="8" applyFont="1" applyFill="1" applyBorder="1" applyAlignment="1">
      <alignment horizontal="center" vertical="center"/>
    </xf>
    <xf numFmtId="0" fontId="10" fillId="2" borderId="91" xfId="8" applyFont="1" applyFill="1" applyBorder="1" applyAlignment="1">
      <alignment horizontal="center" vertical="center"/>
    </xf>
    <xf numFmtId="0" fontId="10" fillId="0" borderId="15" xfId="8" applyFont="1" applyBorder="1" applyAlignment="1" applyProtection="1">
      <alignment horizontal="center" vertical="center" wrapText="1"/>
      <protection locked="0"/>
    </xf>
    <xf numFmtId="0" fontId="10" fillId="0" borderId="15" xfId="8" applyFont="1" applyBorder="1" applyAlignment="1" applyProtection="1">
      <alignment horizontal="center" vertical="center"/>
      <protection locked="0"/>
    </xf>
    <xf numFmtId="0" fontId="11" fillId="12" borderId="72" xfId="8" applyFont="1" applyFill="1" applyBorder="1" applyAlignment="1">
      <alignment horizontal="center" vertical="center" wrapText="1"/>
    </xf>
    <xf numFmtId="0" fontId="11" fillId="12" borderId="41" xfId="8" applyFont="1" applyFill="1" applyBorder="1" applyAlignment="1">
      <alignment horizontal="center" vertical="center" wrapText="1"/>
    </xf>
    <xf numFmtId="0" fontId="19" fillId="12" borderId="41" xfId="7" applyFont="1" applyFill="1" applyBorder="1" applyAlignment="1">
      <alignment horizontal="center" vertical="center" wrapText="1"/>
    </xf>
    <xf numFmtId="0" fontId="19" fillId="12" borderId="73" xfId="7" applyFont="1" applyFill="1" applyBorder="1" applyAlignment="1">
      <alignment horizontal="center" vertical="center" wrapText="1"/>
    </xf>
    <xf numFmtId="0" fontId="19" fillId="12" borderId="88" xfId="7" applyFont="1" applyFill="1" applyBorder="1" applyAlignment="1">
      <alignment horizontal="center" vertical="center" wrapText="1"/>
    </xf>
    <xf numFmtId="0" fontId="19" fillId="12" borderId="95" xfId="7" applyFont="1" applyFill="1" applyBorder="1" applyAlignment="1">
      <alignment horizontal="center" vertical="center" wrapText="1"/>
    </xf>
    <xf numFmtId="0" fontId="19" fillId="12" borderId="91" xfId="7" applyFont="1" applyFill="1" applyBorder="1" applyAlignment="1">
      <alignment horizontal="center" vertical="center" wrapText="1"/>
    </xf>
    <xf numFmtId="0" fontId="10" fillId="11" borderId="72" xfId="8" applyFont="1" applyFill="1" applyBorder="1" applyAlignment="1" applyProtection="1">
      <alignment horizontal="center" vertical="center"/>
      <protection locked="0"/>
    </xf>
    <xf numFmtId="0" fontId="10" fillId="11" borderId="41" xfId="8" applyFont="1" applyFill="1" applyBorder="1" applyAlignment="1" applyProtection="1">
      <alignment horizontal="center" vertical="center"/>
      <protection locked="0"/>
    </xf>
    <xf numFmtId="0" fontId="10" fillId="11" borderId="73" xfId="8" applyFont="1" applyFill="1" applyBorder="1" applyAlignment="1" applyProtection="1">
      <alignment horizontal="center" vertical="center"/>
      <protection locked="0"/>
    </xf>
    <xf numFmtId="0" fontId="10" fillId="11" borderId="88" xfId="8" applyFont="1" applyFill="1" applyBorder="1" applyAlignment="1" applyProtection="1">
      <alignment horizontal="center" vertical="center"/>
      <protection locked="0"/>
    </xf>
    <xf numFmtId="0" fontId="10" fillId="11" borderId="95" xfId="8" applyFont="1" applyFill="1" applyBorder="1" applyAlignment="1" applyProtection="1">
      <alignment horizontal="center" vertical="center"/>
      <protection locked="0"/>
    </xf>
    <xf numFmtId="0" fontId="10" fillId="11" borderId="91" xfId="8" applyFont="1" applyFill="1" applyBorder="1" applyAlignment="1" applyProtection="1">
      <alignment horizontal="center" vertical="center"/>
      <protection locked="0"/>
    </xf>
    <xf numFmtId="0" fontId="10" fillId="0" borderId="41" xfId="8" applyFont="1" applyBorder="1" applyAlignment="1" applyProtection="1">
      <alignment horizontal="center" vertical="center" wrapText="1"/>
      <protection locked="0"/>
    </xf>
    <xf numFmtId="0" fontId="10" fillId="0" borderId="73" xfId="8" applyFont="1" applyBorder="1" applyAlignment="1" applyProtection="1">
      <alignment horizontal="center" vertical="center" wrapText="1"/>
      <protection locked="0"/>
    </xf>
    <xf numFmtId="0" fontId="10" fillId="0" borderId="95" xfId="8" applyFont="1" applyBorder="1" applyAlignment="1" applyProtection="1">
      <alignment horizontal="center" vertical="center" wrapText="1"/>
      <protection locked="0"/>
    </xf>
    <xf numFmtId="0" fontId="10" fillId="0" borderId="91" xfId="8" applyFont="1" applyBorder="1" applyAlignment="1" applyProtection="1">
      <alignment horizontal="center" vertical="center" wrapText="1"/>
      <protection locked="0"/>
    </xf>
    <xf numFmtId="0" fontId="9" fillId="0" borderId="25" xfId="8" applyFont="1" applyBorder="1" applyAlignment="1" applyProtection="1">
      <alignment vertical="center"/>
      <protection locked="0"/>
    </xf>
    <xf numFmtId="0" fontId="9" fillId="0" borderId="1" xfId="8" applyFont="1" applyBorder="1" applyAlignment="1" applyProtection="1">
      <alignment vertical="center"/>
      <protection locked="0"/>
    </xf>
    <xf numFmtId="0" fontId="9" fillId="0" borderId="2" xfId="8" applyFont="1" applyBorder="1" applyAlignment="1" applyProtection="1">
      <alignment vertical="center"/>
      <protection locked="0"/>
    </xf>
    <xf numFmtId="9" fontId="9" fillId="0" borderId="15" xfId="8" applyNumberFormat="1" applyFont="1" applyBorder="1" applyAlignment="1" applyProtection="1">
      <alignment horizontal="center" vertical="center"/>
      <protection locked="0"/>
    </xf>
    <xf numFmtId="0" fontId="5" fillId="0" borderId="72" xfId="7" applyBorder="1" applyAlignment="1" applyProtection="1">
      <alignment horizontal="center" vertical="center"/>
      <protection locked="0"/>
    </xf>
    <xf numFmtId="0" fontId="5" fillId="0" borderId="41" xfId="7" applyBorder="1" applyAlignment="1" applyProtection="1">
      <alignment horizontal="center" vertical="center"/>
      <protection locked="0"/>
    </xf>
    <xf numFmtId="0" fontId="5" fillId="0" borderId="73" xfId="7" applyBorder="1" applyAlignment="1" applyProtection="1">
      <alignment horizontal="center" vertical="center"/>
      <protection locked="0"/>
    </xf>
    <xf numFmtId="0" fontId="5" fillId="0" borderId="88" xfId="7" applyBorder="1" applyAlignment="1" applyProtection="1">
      <alignment horizontal="center" vertical="center"/>
      <protection locked="0"/>
    </xf>
    <xf numFmtId="0" fontId="5" fillId="0" borderId="95" xfId="7" applyBorder="1" applyAlignment="1" applyProtection="1">
      <alignment horizontal="center" vertical="center"/>
      <protection locked="0"/>
    </xf>
    <xf numFmtId="0" fontId="5" fillId="0" borderId="91" xfId="7" applyBorder="1" applyAlignment="1" applyProtection="1">
      <alignment horizontal="center" vertical="center"/>
      <protection locked="0"/>
    </xf>
    <xf numFmtId="0" fontId="5" fillId="4" borderId="72" xfId="7" applyFill="1" applyBorder="1" applyAlignment="1" applyProtection="1">
      <alignment horizontal="center" vertical="center"/>
      <protection locked="0"/>
    </xf>
    <xf numFmtId="0" fontId="5" fillId="4" borderId="73" xfId="7" applyFill="1" applyBorder="1" applyAlignment="1" applyProtection="1">
      <alignment horizontal="center" vertical="center"/>
      <protection locked="0"/>
    </xf>
    <xf numFmtId="0" fontId="5" fillId="4" borderId="88" xfId="7" applyFill="1" applyBorder="1" applyAlignment="1" applyProtection="1">
      <alignment horizontal="center" vertical="center"/>
      <protection locked="0"/>
    </xf>
    <xf numFmtId="0" fontId="5" fillId="4" borderId="91" xfId="7" applyFill="1" applyBorder="1" applyAlignment="1" applyProtection="1">
      <alignment horizontal="center" vertical="center"/>
      <protection locked="0"/>
    </xf>
    <xf numFmtId="0" fontId="5" fillId="4" borderId="25" xfId="7" applyFill="1" applyBorder="1" applyAlignment="1">
      <alignment horizontal="center" vertical="center"/>
    </xf>
    <xf numFmtId="0" fontId="5" fillId="4" borderId="1" xfId="7" applyFill="1" applyBorder="1" applyAlignment="1">
      <alignment horizontal="center" vertical="center"/>
    </xf>
    <xf numFmtId="0" fontId="5" fillId="4" borderId="2" xfId="7" applyFill="1" applyBorder="1" applyAlignment="1">
      <alignment horizontal="center" vertical="center"/>
    </xf>
    <xf numFmtId="0" fontId="6" fillId="3" borderId="25" xfId="8" applyFill="1" applyBorder="1" applyAlignment="1">
      <alignment horizontal="center" vertical="center"/>
    </xf>
    <xf numFmtId="0" fontId="6" fillId="3" borderId="1" xfId="8" applyFill="1" applyBorder="1" applyAlignment="1">
      <alignment horizontal="center" vertical="center"/>
    </xf>
    <xf numFmtId="0" fontId="6" fillId="3" borderId="2" xfId="8" applyFill="1" applyBorder="1" applyAlignment="1">
      <alignment horizontal="center" vertical="center"/>
    </xf>
    <xf numFmtId="0" fontId="7" fillId="4" borderId="1" xfId="7" applyFont="1" applyFill="1" applyBorder="1" applyAlignment="1">
      <alignment horizontal="center" vertical="center"/>
    </xf>
    <xf numFmtId="0" fontId="7" fillId="4" borderId="2" xfId="7" applyFont="1" applyFill="1" applyBorder="1" applyAlignment="1">
      <alignment horizontal="center" vertical="center"/>
    </xf>
    <xf numFmtId="0" fontId="5" fillId="3" borderId="25" xfId="7" applyFill="1" applyBorder="1" applyAlignment="1">
      <alignment horizontal="center" vertical="center"/>
    </xf>
    <xf numFmtId="0" fontId="5" fillId="3" borderId="1" xfId="7" applyFill="1" applyBorder="1" applyAlignment="1">
      <alignment horizontal="center" vertical="center"/>
    </xf>
    <xf numFmtId="0" fontId="5" fillId="3" borderId="2" xfId="7" applyFill="1" applyBorder="1" applyAlignment="1">
      <alignment horizontal="center" vertical="center"/>
    </xf>
    <xf numFmtId="0" fontId="5" fillId="2" borderId="25" xfId="7" applyFill="1" applyBorder="1" applyAlignment="1">
      <alignment horizontal="center" vertical="center"/>
    </xf>
    <xf numFmtId="0" fontId="5" fillId="2" borderId="1" xfId="7" applyFill="1" applyBorder="1" applyAlignment="1">
      <alignment horizontal="center" vertical="center"/>
    </xf>
    <xf numFmtId="0" fontId="5" fillId="2" borderId="2" xfId="7" applyFill="1" applyBorder="1" applyAlignment="1">
      <alignment horizontal="center" vertical="center"/>
    </xf>
    <xf numFmtId="0" fontId="5" fillId="2" borderId="25" xfId="7" applyFill="1" applyBorder="1" applyAlignment="1">
      <alignment horizontal="center" vertical="center" wrapText="1"/>
    </xf>
    <xf numFmtId="0" fontId="5" fillId="2" borderId="1" xfId="7" applyFill="1" applyBorder="1" applyAlignment="1">
      <alignment horizontal="center" vertical="center" wrapText="1"/>
    </xf>
    <xf numFmtId="0" fontId="5" fillId="2" borderId="2" xfId="7" applyFill="1" applyBorder="1" applyAlignment="1">
      <alignment horizontal="center" vertical="center" wrapText="1"/>
    </xf>
    <xf numFmtId="0" fontId="6" fillId="0" borderId="49" xfId="7" applyFont="1" applyBorder="1" applyAlignment="1">
      <alignment horizontal="center"/>
    </xf>
    <xf numFmtId="0" fontId="6" fillId="0" borderId="50" xfId="7" applyFont="1" applyBorder="1" applyAlignment="1">
      <alignment horizontal="center"/>
    </xf>
    <xf numFmtId="0" fontId="6" fillId="0" borderId="51" xfId="7" applyFont="1" applyBorder="1" applyAlignment="1">
      <alignment horizontal="center"/>
    </xf>
    <xf numFmtId="0" fontId="7" fillId="0" borderId="29" xfId="7" applyFont="1" applyBorder="1" applyAlignment="1">
      <alignment horizontal="center"/>
    </xf>
    <xf numFmtId="0" fontId="8" fillId="0" borderId="39" xfId="7" applyFont="1" applyBorder="1" applyAlignment="1">
      <alignment horizontal="center"/>
    </xf>
    <xf numFmtId="0" fontId="7" fillId="0" borderId="147" xfId="7" applyFont="1" applyBorder="1" applyAlignment="1">
      <alignment horizontal="center" vertical="center" wrapText="1"/>
    </xf>
    <xf numFmtId="0" fontId="7" fillId="0" borderId="151" xfId="7" applyFont="1" applyBorder="1" applyAlignment="1">
      <alignment horizontal="center" vertical="center" wrapText="1"/>
    </xf>
    <xf numFmtId="0" fontId="7" fillId="0" borderId="148" xfId="7" applyFont="1" applyBorder="1" applyAlignment="1">
      <alignment horizontal="center" vertical="center" wrapText="1"/>
    </xf>
    <xf numFmtId="0" fontId="9" fillId="2" borderId="98" xfId="7" applyFont="1" applyFill="1" applyBorder="1" applyAlignment="1">
      <alignment horizontal="center" vertical="center"/>
    </xf>
    <xf numFmtId="0" fontId="9" fillId="2" borderId="89" xfId="7" applyFont="1" applyFill="1" applyBorder="1" applyAlignment="1">
      <alignment horizontal="center" vertical="center"/>
    </xf>
    <xf numFmtId="0" fontId="9" fillId="2" borderId="96" xfId="7" applyFont="1" applyFill="1" applyBorder="1" applyAlignment="1">
      <alignment horizontal="center" vertical="center"/>
    </xf>
    <xf numFmtId="0" fontId="7" fillId="2" borderId="97" xfId="7" applyFont="1" applyFill="1" applyBorder="1" applyAlignment="1" applyProtection="1">
      <alignment horizontal="center" vertical="center"/>
      <protection hidden="1"/>
    </xf>
    <xf numFmtId="0" fontId="7" fillId="2" borderId="94" xfId="7" applyFont="1" applyFill="1" applyBorder="1" applyAlignment="1" applyProtection="1">
      <alignment horizontal="center" vertical="center"/>
      <protection hidden="1"/>
    </xf>
    <xf numFmtId="0" fontId="7" fillId="2" borderId="88" xfId="7" applyFont="1" applyFill="1" applyBorder="1" applyAlignment="1" applyProtection="1">
      <alignment horizontal="center" vertical="center"/>
      <protection hidden="1"/>
    </xf>
    <xf numFmtId="0" fontId="9" fillId="2" borderId="88" xfId="7" applyFont="1" applyFill="1" applyBorder="1" applyAlignment="1">
      <alignment horizontal="center" vertical="center"/>
    </xf>
    <xf numFmtId="0" fontId="9" fillId="2" borderId="94" xfId="7" applyFont="1" applyFill="1" applyBorder="1" applyAlignment="1">
      <alignment horizontal="center" vertical="center"/>
    </xf>
    <xf numFmtId="0" fontId="7" fillId="2" borderId="97" xfId="7" applyFont="1" applyFill="1" applyBorder="1" applyAlignment="1">
      <alignment horizontal="center"/>
    </xf>
    <xf numFmtId="0" fontId="7" fillId="2" borderId="94" xfId="7" applyFont="1" applyFill="1" applyBorder="1" applyAlignment="1">
      <alignment horizontal="center"/>
    </xf>
    <xf numFmtId="0" fontId="7" fillId="0" borderId="50" xfId="7" applyFont="1" applyBorder="1" applyAlignment="1">
      <alignment horizontal="center" vertical="center" wrapText="1"/>
    </xf>
    <xf numFmtId="0" fontId="7" fillId="0" borderId="49" xfId="7" applyFont="1" applyBorder="1" applyAlignment="1">
      <alignment horizontal="center" vertical="center" wrapText="1"/>
    </xf>
    <xf numFmtId="0" fontId="7" fillId="0" borderId="51" xfId="7" applyFont="1" applyBorder="1" applyAlignment="1">
      <alignment horizontal="center" vertical="center" wrapText="1"/>
    </xf>
    <xf numFmtId="0" fontId="7" fillId="0" borderId="11" xfId="7" applyFont="1" applyBorder="1" applyAlignment="1">
      <alignment horizontal="center" vertical="center" wrapText="1"/>
    </xf>
    <xf numFmtId="0" fontId="7" fillId="0" borderId="12" xfId="7" applyFont="1" applyBorder="1" applyAlignment="1">
      <alignment horizontal="center" vertical="center" wrapText="1"/>
    </xf>
    <xf numFmtId="0" fontId="7" fillId="0" borderId="146" xfId="7" applyFont="1" applyBorder="1" applyAlignment="1">
      <alignment horizontal="center" vertical="center" wrapText="1"/>
    </xf>
    <xf numFmtId="168" fontId="9" fillId="13" borderId="25" xfId="7" applyNumberFormat="1" applyFont="1" applyFill="1" applyBorder="1" applyAlignment="1" applyProtection="1">
      <alignment horizontal="center" vertical="center"/>
      <protection locked="0"/>
    </xf>
    <xf numFmtId="168" fontId="9" fillId="13" borderId="106" xfId="7" applyNumberFormat="1" applyFont="1" applyFill="1" applyBorder="1" applyAlignment="1" applyProtection="1">
      <alignment horizontal="center" vertical="center"/>
      <protection locked="0"/>
    </xf>
    <xf numFmtId="168" fontId="9" fillId="13" borderId="33" xfId="7" applyNumberFormat="1" applyFont="1" applyFill="1" applyBorder="1" applyAlignment="1" applyProtection="1">
      <alignment horizontal="center" vertical="center"/>
      <protection locked="0"/>
    </xf>
    <xf numFmtId="168" fontId="9" fillId="13" borderId="159" xfId="7" applyNumberFormat="1" applyFont="1" applyFill="1" applyBorder="1" applyAlignment="1" applyProtection="1">
      <alignment horizontal="center" vertical="center"/>
      <protection locked="0"/>
    </xf>
    <xf numFmtId="0" fontId="9" fillId="2" borderId="91" xfId="7" applyFont="1" applyFill="1" applyBorder="1" applyAlignment="1">
      <alignment horizontal="center" vertical="center"/>
    </xf>
    <xf numFmtId="0" fontId="14" fillId="2" borderId="2" xfId="7" applyFont="1" applyFill="1" applyBorder="1" applyAlignment="1" applyProtection="1">
      <alignment horizontal="center" vertical="center"/>
      <protection hidden="1"/>
    </xf>
    <xf numFmtId="168" fontId="14" fillId="2" borderId="159" xfId="7" applyNumberFormat="1" applyFont="1" applyFill="1" applyBorder="1" applyAlignment="1" applyProtection="1">
      <alignment vertical="center"/>
    </xf>
    <xf numFmtId="0" fontId="7" fillId="3" borderId="50" xfId="7" applyFont="1" applyFill="1" applyBorder="1" applyAlignment="1">
      <alignment horizontal="left"/>
    </xf>
    <xf numFmtId="4" fontId="11" fillId="13" borderId="135" xfId="7" applyNumberFormat="1" applyFont="1" applyFill="1" applyBorder="1" applyAlignment="1" applyProtection="1">
      <alignment horizontal="center" vertical="center" wrapText="1"/>
      <protection locked="0"/>
    </xf>
    <xf numFmtId="4" fontId="11" fillId="13" borderId="134" xfId="7" applyNumberFormat="1" applyFont="1" applyFill="1" applyBorder="1" applyAlignment="1" applyProtection="1">
      <alignment horizontal="center" vertical="center" wrapText="1"/>
      <protection locked="0"/>
    </xf>
    <xf numFmtId="168" fontId="9" fillId="13" borderId="2" xfId="7" applyNumberFormat="1" applyFont="1" applyFill="1" applyBorder="1" applyAlignment="1" applyProtection="1">
      <alignment vertical="center"/>
      <protection locked="0"/>
    </xf>
    <xf numFmtId="168" fontId="14" fillId="2" borderId="31" xfId="7" applyNumberFormat="1" applyFont="1" applyFill="1" applyBorder="1" applyAlignment="1" applyProtection="1">
      <alignment vertical="center"/>
    </xf>
    <xf numFmtId="0" fontId="9" fillId="2" borderId="95" xfId="7" applyFont="1" applyFill="1" applyBorder="1" applyAlignment="1">
      <alignment horizontal="center" vertical="center"/>
    </xf>
    <xf numFmtId="168" fontId="9" fillId="13" borderId="128" xfId="7" applyNumberFormat="1" applyFont="1" applyFill="1" applyBorder="1" applyAlignment="1" applyProtection="1">
      <alignment vertical="center"/>
      <protection locked="0"/>
    </xf>
    <xf numFmtId="168" fontId="14" fillId="2" borderId="33" xfId="7" applyNumberFormat="1" applyFont="1" applyFill="1" applyBorder="1" applyAlignment="1" applyProtection="1">
      <alignment vertical="center"/>
    </xf>
    <xf numFmtId="168" fontId="9" fillId="4" borderId="25" xfId="7" applyNumberFormat="1" applyFont="1" applyFill="1" applyBorder="1" applyProtection="1">
      <protection hidden="1"/>
    </xf>
    <xf numFmtId="0" fontId="9" fillId="2" borderId="25" xfId="7" applyFont="1" applyFill="1" applyBorder="1" applyAlignment="1" applyProtection="1">
      <alignment horizontal="center" vertical="center"/>
      <protection hidden="1"/>
    </xf>
    <xf numFmtId="4" fontId="10" fillId="0" borderId="19" xfId="7" applyNumberFormat="1" applyFont="1" applyBorder="1" applyAlignment="1" applyProtection="1">
      <alignment horizontal="center" vertical="center" wrapText="1"/>
      <protection locked="0"/>
    </xf>
    <xf numFmtId="4" fontId="10" fillId="0" borderId="20" xfId="7" applyNumberFormat="1" applyFont="1" applyBorder="1" applyAlignment="1" applyProtection="1">
      <alignment horizontal="center" vertical="center" wrapText="1"/>
      <protection locked="0"/>
    </xf>
    <xf numFmtId="4" fontId="10" fillId="13" borderId="19" xfId="7" applyNumberFormat="1" applyFont="1" applyFill="1" applyBorder="1" applyAlignment="1" applyProtection="1">
      <alignment horizontal="center" vertical="center" wrapText="1"/>
      <protection locked="0"/>
    </xf>
    <xf numFmtId="4" fontId="10" fillId="13" borderId="20" xfId="7" applyNumberFormat="1" applyFont="1" applyFill="1" applyBorder="1" applyAlignment="1" applyProtection="1">
      <alignment horizontal="center" vertical="center" wrapText="1"/>
      <protection locked="0"/>
    </xf>
    <xf numFmtId="0" fontId="6" fillId="0" borderId="0" xfId="7" applyNumberFormat="1" applyFont="1"/>
  </cellXfs>
  <cellStyles count="24">
    <cellStyle name="Euro" xfId="1" xr:uid="{00000000-0005-0000-0000-000000000000}"/>
    <cellStyle name="Migliaia" xfId="2" builtinId="3"/>
    <cellStyle name="Migliaia [0] 2" xfId="3" xr:uid="{00000000-0005-0000-0000-000002000000}"/>
    <cellStyle name="Migliaia [0] 2 2" xfId="12" xr:uid="{3455E99D-D822-4335-AD28-436986457E6B}"/>
    <cellStyle name="Migliaia 2" xfId="13" xr:uid="{CF221C80-E850-487A-9552-5A88CD27A049}"/>
    <cellStyle name="Migliaia 3" xfId="14" xr:uid="{1AFD774B-5042-49F6-A5C0-9FA060595EB8}"/>
    <cellStyle name="Migliaia 4" xfId="15" xr:uid="{FA9C400A-B679-4034-8842-C313B057D6C1}"/>
    <cellStyle name="Normale" xfId="0" builtinId="0"/>
    <cellStyle name="Normale 10" xfId="23" xr:uid="{70D3144E-BF71-4F1B-A70F-EF6351F759FD}"/>
    <cellStyle name="Normale 2" xfId="4" xr:uid="{00000000-0005-0000-0000-000004000000}"/>
    <cellStyle name="Normale 2 2" xfId="16" xr:uid="{7D9D56D9-A663-477B-BED4-C9C708E5CB64}"/>
    <cellStyle name="Normale 2_DL118_Allegato8" xfId="17" xr:uid="{9B7ADB31-7BCB-4656-9E3B-18CC8689C5A9}"/>
    <cellStyle name="Normale 3" xfId="5" xr:uid="{00000000-0005-0000-0000-000005000000}"/>
    <cellStyle name="Normale 3 3" xfId="18" xr:uid="{EC40C9A3-6B87-4C79-8959-EC1B9A426E5C}"/>
    <cellStyle name="Normale 4" xfId="6" xr:uid="{00000000-0005-0000-0000-000006000000}"/>
    <cellStyle name="Normale 5" xfId="7" xr:uid="{00000000-0005-0000-0000-000007000000}"/>
    <cellStyle name="Normale 5 2" xfId="20" xr:uid="{7D68BE5A-86B4-4E46-8426-699DFFA4339F}"/>
    <cellStyle name="Normale 6" xfId="11" xr:uid="{DF5812DC-C76D-4CFD-ADAA-A8F372A51BE4}"/>
    <cellStyle name="Normale 7" xfId="19" xr:uid="{9516A291-0EE2-4EDE-BE1F-0B31FE8208C8}"/>
    <cellStyle name="Normale 8" xfId="21" xr:uid="{B9171CBC-6611-4353-9197-6A016A31EDEC}"/>
    <cellStyle name="Normale 9" xfId="22" xr:uid="{12E60085-F5E9-4AF9-A21B-30390A218279}"/>
    <cellStyle name="Normale_OBJ_rev09" xfId="8" xr:uid="{00000000-0005-0000-0000-000008000000}"/>
    <cellStyle name="Valuta" xfId="10" builtinId="4"/>
    <cellStyle name="Währung" xfId="9" xr:uid="{00000000-0005-0000-0000-00000A000000}"/>
  </cellStyles>
  <dxfs count="8">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Elisabetta\Temporary%20Internet%20Files\OLK7\OBJ_rev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_cop"/>
      <sheetName val="m_obj"/>
      <sheetName val="db1"/>
      <sheetName val="Cop"/>
    </sheetNames>
    <sheetDataSet>
      <sheetData sheetId="0"/>
      <sheetData sheetId="1"/>
      <sheetData sheetId="2">
        <row r="2">
          <cell r="B2" t="str">
            <v>AREA 1 PROVA</v>
          </cell>
          <cell r="C2" t="str">
            <v>Nome e cognome</v>
          </cell>
          <cell r="E2" t="str">
            <v>SVIL</v>
          </cell>
        </row>
        <row r="3">
          <cell r="E3" t="str">
            <v>S</v>
          </cell>
        </row>
        <row r="4">
          <cell r="E4" t="str">
            <v>PROC</v>
          </cell>
        </row>
      </sheetData>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9"/>
  <sheetViews>
    <sheetView tabSelected="1" zoomScaleNormal="100" zoomScaleSheetLayoutView="100" workbookViewId="0">
      <selection activeCell="D11" sqref="D11"/>
    </sheetView>
  </sheetViews>
  <sheetFormatPr defaultRowHeight="12.95" customHeight="1" x14ac:dyDescent="0.25"/>
  <cols>
    <col min="1" max="1" width="4.140625" style="275" customWidth="1"/>
    <col min="2" max="2" width="43.5703125" style="275" customWidth="1"/>
    <col min="3" max="3" width="12.85546875" style="275" customWidth="1"/>
    <col min="4" max="4" width="64.28515625" style="275" customWidth="1"/>
    <col min="5" max="5" width="42.42578125" style="278" customWidth="1"/>
    <col min="6" max="7" width="9.140625" style="277" hidden="1" customWidth="1"/>
    <col min="8" max="16384" width="9.140625" style="277"/>
  </cols>
  <sheetData>
    <row r="1" spans="1:5" s="274" customFormat="1" ht="29.25" customHeight="1" x14ac:dyDescent="0.25">
      <c r="A1" s="272" t="s">
        <v>275</v>
      </c>
      <c r="B1" s="272" t="s">
        <v>278</v>
      </c>
      <c r="C1" s="272" t="s">
        <v>55</v>
      </c>
      <c r="D1" s="272" t="s">
        <v>277</v>
      </c>
      <c r="E1" s="273" t="s">
        <v>276</v>
      </c>
    </row>
    <row r="2" spans="1:5" ht="15" customHeight="1" x14ac:dyDescent="0.25">
      <c r="A2" s="275">
        <v>1</v>
      </c>
      <c r="B2" s="275" t="s">
        <v>0</v>
      </c>
      <c r="C2" s="275">
        <v>1</v>
      </c>
      <c r="D2" s="275" t="s">
        <v>13</v>
      </c>
      <c r="E2" s="276"/>
    </row>
    <row r="3" spans="1:5" ht="18" customHeight="1" x14ac:dyDescent="0.25">
      <c r="C3" s="275">
        <v>2</v>
      </c>
      <c r="D3" s="275" t="s">
        <v>14</v>
      </c>
      <c r="E3" s="276"/>
    </row>
    <row r="4" spans="1:5" ht="15" customHeight="1" x14ac:dyDescent="0.25">
      <c r="C4" s="275">
        <v>3</v>
      </c>
      <c r="D4" s="275" t="s">
        <v>15</v>
      </c>
      <c r="E4" s="276"/>
    </row>
    <row r="5" spans="1:5" ht="15" customHeight="1" x14ac:dyDescent="0.25">
      <c r="C5" s="275">
        <v>4</v>
      </c>
      <c r="D5" s="275" t="s">
        <v>16</v>
      </c>
      <c r="E5" s="276"/>
    </row>
    <row r="6" spans="1:5" ht="15" customHeight="1" x14ac:dyDescent="0.25">
      <c r="C6" s="275">
        <v>5</v>
      </c>
      <c r="D6" s="275" t="s">
        <v>17</v>
      </c>
      <c r="E6" s="276"/>
    </row>
    <row r="7" spans="1:5" ht="15" customHeight="1" x14ac:dyDescent="0.25">
      <c r="C7" s="275">
        <v>6</v>
      </c>
      <c r="D7" s="275" t="s">
        <v>18</v>
      </c>
      <c r="E7" s="276"/>
    </row>
    <row r="8" spans="1:5" ht="15" customHeight="1" x14ac:dyDescent="0.25">
      <c r="C8" s="275">
        <v>7</v>
      </c>
      <c r="D8" s="275" t="s">
        <v>19</v>
      </c>
      <c r="E8" s="276"/>
    </row>
    <row r="9" spans="1:5" ht="12.75" customHeight="1" x14ac:dyDescent="0.25">
      <c r="C9" s="275">
        <v>8</v>
      </c>
      <c r="D9" s="275" t="s">
        <v>20</v>
      </c>
      <c r="E9" s="276"/>
    </row>
    <row r="10" spans="1:5" ht="12.75" customHeight="1" x14ac:dyDescent="0.25">
      <c r="C10" s="275">
        <v>11</v>
      </c>
      <c r="D10" s="275" t="s">
        <v>21</v>
      </c>
      <c r="E10" s="276"/>
    </row>
    <row r="11" spans="1:5" ht="12.95" customHeight="1" x14ac:dyDescent="0.25">
      <c r="A11" s="275">
        <v>3</v>
      </c>
      <c r="B11" s="275" t="s">
        <v>1</v>
      </c>
      <c r="C11" s="275">
        <v>1</v>
      </c>
      <c r="D11" s="275" t="s">
        <v>22</v>
      </c>
    </row>
    <row r="12" spans="1:5" ht="12.95" customHeight="1" x14ac:dyDescent="0.25">
      <c r="C12" s="275">
        <v>2</v>
      </c>
      <c r="D12" s="275" t="s">
        <v>23</v>
      </c>
    </row>
    <row r="13" spans="1:5" ht="12.95" customHeight="1" x14ac:dyDescent="0.25">
      <c r="A13" s="275">
        <v>4</v>
      </c>
      <c r="B13" s="275" t="s">
        <v>2</v>
      </c>
      <c r="C13" s="275">
        <v>1</v>
      </c>
      <c r="D13" s="275" t="s">
        <v>24</v>
      </c>
      <c r="E13" s="276"/>
    </row>
    <row r="14" spans="1:5" ht="12.95" customHeight="1" x14ac:dyDescent="0.25">
      <c r="C14" s="275">
        <v>2</v>
      </c>
      <c r="D14" s="275" t="s">
        <v>25</v>
      </c>
      <c r="E14" s="276"/>
    </row>
    <row r="15" spans="1:5" ht="12.95" customHeight="1" x14ac:dyDescent="0.25">
      <c r="C15" s="275">
        <v>6</v>
      </c>
      <c r="D15" s="275" t="s">
        <v>27</v>
      </c>
      <c r="E15" s="276"/>
    </row>
    <row r="16" spans="1:5" ht="28.5" customHeight="1" x14ac:dyDescent="0.25">
      <c r="A16" s="275">
        <v>5</v>
      </c>
      <c r="B16" s="279" t="s">
        <v>3</v>
      </c>
      <c r="C16" s="275">
        <v>1</v>
      </c>
      <c r="D16" s="275" t="s">
        <v>28</v>
      </c>
      <c r="E16" s="276"/>
    </row>
    <row r="17" spans="1:5" ht="12.95" customHeight="1" x14ac:dyDescent="0.25">
      <c r="C17" s="275">
        <v>2</v>
      </c>
      <c r="D17" s="275" t="s">
        <v>29</v>
      </c>
      <c r="E17" s="276"/>
    </row>
    <row r="18" spans="1:5" ht="12.95" customHeight="1" x14ac:dyDescent="0.25">
      <c r="A18" s="275">
        <v>6</v>
      </c>
      <c r="B18" s="275" t="s">
        <v>4</v>
      </c>
      <c r="C18" s="275">
        <v>1</v>
      </c>
      <c r="D18" s="275" t="s">
        <v>30</v>
      </c>
      <c r="E18" s="276"/>
    </row>
    <row r="19" spans="1:5" ht="12.95" customHeight="1" x14ac:dyDescent="0.25">
      <c r="C19" s="275">
        <v>2</v>
      </c>
      <c r="D19" s="275" t="s">
        <v>31</v>
      </c>
      <c r="E19" s="276"/>
    </row>
    <row r="20" spans="1:5" ht="12.95" customHeight="1" x14ac:dyDescent="0.25">
      <c r="A20" s="275">
        <v>8</v>
      </c>
      <c r="B20" s="275" t="s">
        <v>5</v>
      </c>
      <c r="C20" s="275">
        <v>1</v>
      </c>
      <c r="D20" s="275" t="s">
        <v>32</v>
      </c>
      <c r="E20" s="276"/>
    </row>
    <row r="21" spans="1:5" ht="12.95" customHeight="1" x14ac:dyDescent="0.25">
      <c r="C21" s="275">
        <v>2</v>
      </c>
      <c r="D21" s="279" t="s">
        <v>33</v>
      </c>
      <c r="E21" s="276"/>
    </row>
    <row r="22" spans="1:5" ht="29.25" customHeight="1" x14ac:dyDescent="0.25">
      <c r="A22" s="275">
        <v>9</v>
      </c>
      <c r="B22" s="279" t="s">
        <v>6</v>
      </c>
      <c r="C22" s="275">
        <v>1</v>
      </c>
      <c r="D22" s="275" t="s">
        <v>34</v>
      </c>
      <c r="E22" s="276"/>
    </row>
    <row r="23" spans="1:5" ht="29.25" customHeight="1" x14ac:dyDescent="0.25">
      <c r="C23" s="275">
        <v>2</v>
      </c>
      <c r="D23" s="275" t="s">
        <v>35</v>
      </c>
      <c r="E23" s="276"/>
    </row>
    <row r="24" spans="1:5" ht="12.95" customHeight="1" x14ac:dyDescent="0.25">
      <c r="C24" s="275">
        <v>3</v>
      </c>
      <c r="D24" s="275" t="s">
        <v>36</v>
      </c>
      <c r="E24" s="276"/>
    </row>
    <row r="25" spans="1:5" ht="12.95" customHeight="1" x14ac:dyDescent="0.25">
      <c r="C25" s="275">
        <v>4</v>
      </c>
      <c r="D25" s="275" t="s">
        <v>37</v>
      </c>
      <c r="E25" s="276"/>
    </row>
    <row r="26" spans="1:5" ht="12.95" customHeight="1" x14ac:dyDescent="0.25">
      <c r="C26" s="275">
        <v>7</v>
      </c>
      <c r="D26" s="275" t="s">
        <v>38</v>
      </c>
      <c r="E26" s="276"/>
    </row>
    <row r="27" spans="1:5" ht="12.95" customHeight="1" x14ac:dyDescent="0.25">
      <c r="C27" s="275">
        <v>8</v>
      </c>
      <c r="D27" s="275" t="s">
        <v>39</v>
      </c>
      <c r="E27" s="276"/>
    </row>
    <row r="28" spans="1:5" ht="12.95" customHeight="1" x14ac:dyDescent="0.25">
      <c r="A28" s="275">
        <v>10</v>
      </c>
      <c r="B28" s="275" t="s">
        <v>7</v>
      </c>
      <c r="C28" s="275">
        <v>2</v>
      </c>
      <c r="D28" s="275" t="s">
        <v>40</v>
      </c>
      <c r="E28" s="276"/>
    </row>
    <row r="29" spans="1:5" ht="12.95" customHeight="1" x14ac:dyDescent="0.25">
      <c r="C29" s="275">
        <v>5</v>
      </c>
      <c r="D29" s="275" t="s">
        <v>41</v>
      </c>
      <c r="E29" s="276"/>
    </row>
    <row r="30" spans="1:5" ht="12.95" customHeight="1" x14ac:dyDescent="0.25">
      <c r="A30" s="275">
        <v>12</v>
      </c>
      <c r="B30" s="275" t="s">
        <v>8</v>
      </c>
      <c r="C30" s="275">
        <v>1</v>
      </c>
      <c r="D30" s="275" t="s">
        <v>42</v>
      </c>
      <c r="E30" s="276"/>
    </row>
    <row r="31" spans="1:5" ht="12.95" customHeight="1" x14ac:dyDescent="0.25">
      <c r="C31" s="275">
        <v>2</v>
      </c>
      <c r="D31" s="275" t="s">
        <v>43</v>
      </c>
      <c r="E31" s="276"/>
    </row>
    <row r="32" spans="1:5" ht="12.95" customHeight="1" x14ac:dyDescent="0.25">
      <c r="C32" s="275">
        <v>3</v>
      </c>
      <c r="D32" s="275" t="s">
        <v>44</v>
      </c>
      <c r="E32" s="276"/>
    </row>
    <row r="33" spans="1:5" ht="12.95" customHeight="1" x14ac:dyDescent="0.25">
      <c r="C33" s="275">
        <v>4</v>
      </c>
      <c r="D33" s="275" t="s">
        <v>45</v>
      </c>
      <c r="E33" s="276"/>
    </row>
    <row r="34" spans="1:5" ht="12.95" customHeight="1" x14ac:dyDescent="0.25">
      <c r="C34" s="275">
        <v>6</v>
      </c>
      <c r="D34" s="275" t="s">
        <v>46</v>
      </c>
      <c r="E34" s="276"/>
    </row>
    <row r="35" spans="1:5" ht="12.95" customHeight="1" x14ac:dyDescent="0.25">
      <c r="C35" s="275">
        <v>7</v>
      </c>
      <c r="D35" s="279" t="s">
        <v>47</v>
      </c>
      <c r="E35" s="276"/>
    </row>
    <row r="36" spans="1:5" ht="12.95" customHeight="1" x14ac:dyDescent="0.25">
      <c r="C36" s="275">
        <v>8</v>
      </c>
      <c r="D36" s="275" t="s">
        <v>48</v>
      </c>
      <c r="E36" s="276"/>
    </row>
    <row r="37" spans="1:5" ht="12.95" customHeight="1" x14ac:dyDescent="0.25">
      <c r="C37" s="275">
        <v>9</v>
      </c>
      <c r="D37" s="275" t="s">
        <v>49</v>
      </c>
      <c r="E37" s="276"/>
    </row>
    <row r="38" spans="1:5" ht="12.95" customHeight="1" x14ac:dyDescent="0.25">
      <c r="A38" s="275">
        <v>13</v>
      </c>
      <c r="B38" s="275" t="s">
        <v>328</v>
      </c>
      <c r="C38" s="275">
        <v>7</v>
      </c>
      <c r="D38" s="275" t="s">
        <v>329</v>
      </c>
      <c r="E38" s="276"/>
    </row>
    <row r="39" spans="1:5" ht="12.95" customHeight="1" x14ac:dyDescent="0.25">
      <c r="A39" s="275">
        <v>14</v>
      </c>
      <c r="B39" s="275" t="s">
        <v>9</v>
      </c>
      <c r="C39" s="275">
        <v>2</v>
      </c>
      <c r="D39" s="275" t="s">
        <v>50</v>
      </c>
      <c r="E39" s="276"/>
    </row>
    <row r="40" spans="1:5" ht="12.95" customHeight="1" x14ac:dyDescent="0.25">
      <c r="C40" s="275">
        <v>4</v>
      </c>
      <c r="D40" s="275" t="s">
        <v>51</v>
      </c>
      <c r="E40" s="276"/>
    </row>
    <row r="41" spans="1:5" ht="27.75" customHeight="1" x14ac:dyDescent="0.25">
      <c r="A41" s="275">
        <v>15</v>
      </c>
      <c r="B41" s="279" t="s">
        <v>10</v>
      </c>
      <c r="C41" s="275">
        <v>1</v>
      </c>
      <c r="D41" s="275" t="s">
        <v>52</v>
      </c>
      <c r="E41" s="276"/>
    </row>
    <row r="42" spans="1:5" ht="12.95" customHeight="1" x14ac:dyDescent="0.25">
      <c r="C42" s="275">
        <v>3</v>
      </c>
      <c r="D42" s="275" t="s">
        <v>330</v>
      </c>
      <c r="E42" s="276"/>
    </row>
    <row r="43" spans="1:5" ht="12.95" customHeight="1" x14ac:dyDescent="0.25">
      <c r="A43" s="275">
        <v>16</v>
      </c>
      <c r="B43" s="275" t="s">
        <v>11</v>
      </c>
      <c r="C43" s="275">
        <v>1</v>
      </c>
      <c r="D43" s="275" t="s">
        <v>53</v>
      </c>
      <c r="E43" s="276"/>
    </row>
    <row r="44" spans="1:5" ht="12.95" customHeight="1" x14ac:dyDescent="0.25">
      <c r="A44" s="275">
        <v>19</v>
      </c>
      <c r="B44" s="275" t="s">
        <v>12</v>
      </c>
      <c r="C44" s="275">
        <v>1</v>
      </c>
      <c r="D44" s="279" t="s">
        <v>54</v>
      </c>
      <c r="E44" s="276"/>
    </row>
    <row r="45" spans="1:5" ht="12.95" customHeight="1" x14ac:dyDescent="0.25">
      <c r="A45" s="275">
        <v>20</v>
      </c>
      <c r="B45" s="275" t="s">
        <v>331</v>
      </c>
      <c r="C45" s="280">
        <v>1</v>
      </c>
      <c r="D45" s="275" t="s">
        <v>335</v>
      </c>
      <c r="E45" s="276"/>
    </row>
    <row r="46" spans="1:5" ht="12.95" customHeight="1" x14ac:dyDescent="0.25">
      <c r="C46" s="280">
        <v>2</v>
      </c>
      <c r="D46" s="275" t="s">
        <v>336</v>
      </c>
      <c r="E46" s="276"/>
    </row>
    <row r="47" spans="1:5" ht="12.95" customHeight="1" x14ac:dyDescent="0.25">
      <c r="C47" s="280">
        <v>3</v>
      </c>
      <c r="D47" s="275" t="s">
        <v>337</v>
      </c>
      <c r="E47" s="276"/>
    </row>
    <row r="48" spans="1:5" ht="12.95" customHeight="1" x14ac:dyDescent="0.25">
      <c r="A48" s="275">
        <v>50</v>
      </c>
      <c r="B48" s="275" t="s">
        <v>332</v>
      </c>
      <c r="C48" s="275">
        <v>1</v>
      </c>
      <c r="D48" s="275" t="s">
        <v>333</v>
      </c>
      <c r="E48" s="276"/>
    </row>
    <row r="49" spans="3:5" ht="12.95" customHeight="1" x14ac:dyDescent="0.25">
      <c r="C49" s="275">
        <v>2</v>
      </c>
      <c r="D49" s="275" t="s">
        <v>334</v>
      </c>
      <c r="E49" s="276"/>
    </row>
  </sheetData>
  <customSheetViews>
    <customSheetView guid="{5274FD7E-76C2-47C3-8C9C-C2C181076605}" showPageBreaks="1" fitToPage="1" showRuler="0">
      <selection activeCell="E34" sqref="E34"/>
      <pageMargins left="0.39370078740157483" right="0.39370078740157483" top="0.67" bottom="0.19685039370078741" header="0.19685039370078741" footer="0.19685039370078741"/>
      <pageSetup paperSize="9" scale="56" orientation="portrait" r:id="rId1"/>
      <headerFooter alignWithMargins="0">
        <oddFooter>&amp;L&amp;"Tahoma,Corsivo"&amp;8Elenco Processi&amp;R&amp;P</oddFooter>
      </headerFooter>
    </customSheetView>
    <customSheetView guid="{0CDFE071-D2BF-4AC9-96FE-3C7CC2EB89D1}" showPageBreaks="1" fitToPage="1" printArea="1" hiddenColumns="1">
      <selection activeCell="E2" sqref="E2:E48"/>
      <pageMargins left="0.39370078740157483" right="0.39370078740157483" top="0.67" bottom="0.19685039370078741" header="0.19685039370078741" footer="0.19685039370078741"/>
      <pageSetup paperSize="9" scale="56" orientation="portrait" r:id="rId2"/>
      <headerFooter alignWithMargins="0">
        <oddFooter>&amp;L&amp;"Tahoma,Corsivo"&amp;8Elenco Processi&amp;R&amp;P</oddFooter>
      </headerFooter>
    </customSheetView>
    <customSheetView guid="{FD66CCA4-E734-40F6-A42D-704ADC03C8FF}" showPageBreaks="1" fitToPage="1" printArea="1" hiddenColumns="1" showRuler="0">
      <selection activeCell="E34" sqref="E34"/>
      <pageMargins left="0.39370078740157483" right="0.39370078740157483" top="0.67" bottom="0.19685039370078741" header="0.19685039370078741" footer="0.19685039370078741"/>
      <pageSetup paperSize="9" scale="57" orientation="portrait" r:id="rId3"/>
      <headerFooter alignWithMargins="0">
        <oddFooter>&amp;L&amp;"Tahoma,Corsivo"&amp;8Elenco Processi&amp;R&amp;P</oddFooter>
      </headerFooter>
    </customSheetView>
  </customSheetViews>
  <phoneticPr fontId="25" type="noConversion"/>
  <pageMargins left="0.39370078740157483" right="0.39370078740157483" top="0.67" bottom="0.19685039370078741" header="0.19685039370078741" footer="0.19685039370078741"/>
  <pageSetup paperSize="9" scale="75" orientation="landscape" r:id="rId4"/>
  <headerFooter alignWithMargins="0">
    <oddHeader xml:space="preserve">&amp;C
COMUNE DI ARIGNANO
</oddHeader>
    <oddFooter>&amp;L&amp;"Tahoma,Corsivo"&amp;8Elenco Processi&amp;R&amp;P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4"/>
  <sheetViews>
    <sheetView zoomScaleNormal="100" workbookViewId="0">
      <selection activeCell="N7" sqref="N7"/>
    </sheetView>
  </sheetViews>
  <sheetFormatPr defaultRowHeight="12.75" x14ac:dyDescent="0.2"/>
  <cols>
    <col min="1" max="4" width="9.140625" style="4"/>
    <col min="5" max="5" width="12.7109375" style="4" customWidth="1"/>
    <col min="6" max="6" width="9.140625" style="4"/>
    <col min="7" max="7" width="14" style="4" customWidth="1"/>
    <col min="8" max="8" width="5.28515625" style="4" customWidth="1"/>
    <col min="9" max="9" width="9.140625" style="4"/>
    <col min="10" max="10" width="12.28515625" style="4" customWidth="1"/>
    <col min="11" max="11" width="11.42578125" style="4" customWidth="1"/>
    <col min="12" max="12" width="12" style="4" customWidth="1"/>
    <col min="13" max="13" width="9.140625" style="4"/>
    <col min="14" max="14" width="19" style="4" bestFit="1" customWidth="1"/>
    <col min="15" max="17" width="9.140625" style="4"/>
    <col min="18" max="18" width="10.85546875" style="4" customWidth="1"/>
    <col min="19" max="263" width="9.140625" style="4"/>
    <col min="264" max="264" width="10.140625" style="4" bestFit="1" customWidth="1"/>
    <col min="265" max="265" width="9.140625" style="4"/>
    <col min="266" max="266" width="9.7109375" style="4" customWidth="1"/>
    <col min="267" max="267" width="11.42578125" style="4" customWidth="1"/>
    <col min="268" max="268" width="13.85546875" style="4" customWidth="1"/>
    <col min="269" max="269" width="9.140625" style="4"/>
    <col min="270" max="270" width="19" style="4" bestFit="1" customWidth="1"/>
    <col min="271" max="519" width="9.140625" style="4"/>
    <col min="520" max="520" width="10.140625" style="4" bestFit="1" customWidth="1"/>
    <col min="521" max="521" width="9.140625" style="4"/>
    <col min="522" max="522" width="9.7109375" style="4" customWidth="1"/>
    <col min="523" max="523" width="11.42578125" style="4" customWidth="1"/>
    <col min="524" max="524" width="13.85546875" style="4" customWidth="1"/>
    <col min="525" max="525" width="9.140625" style="4"/>
    <col min="526" max="526" width="19" style="4" bestFit="1" customWidth="1"/>
    <col min="527" max="775" width="9.140625" style="4"/>
    <col min="776" max="776" width="10.140625" style="4" bestFit="1" customWidth="1"/>
    <col min="777" max="777" width="9.140625" style="4"/>
    <col min="778" max="778" width="9.7109375" style="4" customWidth="1"/>
    <col min="779" max="779" width="11.42578125" style="4" customWidth="1"/>
    <col min="780" max="780" width="13.85546875" style="4" customWidth="1"/>
    <col min="781" max="781" width="9.140625" style="4"/>
    <col min="782" max="782" width="19" style="4" bestFit="1" customWidth="1"/>
    <col min="783" max="1031" width="9.140625" style="4"/>
    <col min="1032" max="1032" width="10.140625" style="4" bestFit="1" customWidth="1"/>
    <col min="1033" max="1033" width="9.140625" style="4"/>
    <col min="1034" max="1034" width="9.7109375" style="4" customWidth="1"/>
    <col min="1035" max="1035" width="11.42578125" style="4" customWidth="1"/>
    <col min="1036" max="1036" width="13.85546875" style="4" customWidth="1"/>
    <col min="1037" max="1037" width="9.140625" style="4"/>
    <col min="1038" max="1038" width="19" style="4" bestFit="1" customWidth="1"/>
    <col min="1039" max="1287" width="9.140625" style="4"/>
    <col min="1288" max="1288" width="10.140625" style="4" bestFit="1" customWidth="1"/>
    <col min="1289" max="1289" width="9.140625" style="4"/>
    <col min="1290" max="1290" width="9.7109375" style="4" customWidth="1"/>
    <col min="1291" max="1291" width="11.42578125" style="4" customWidth="1"/>
    <col min="1292" max="1292" width="13.85546875" style="4" customWidth="1"/>
    <col min="1293" max="1293" width="9.140625" style="4"/>
    <col min="1294" max="1294" width="19" style="4" bestFit="1" customWidth="1"/>
    <col min="1295" max="1543" width="9.140625" style="4"/>
    <col min="1544" max="1544" width="10.140625" style="4" bestFit="1" customWidth="1"/>
    <col min="1545" max="1545" width="9.140625" style="4"/>
    <col min="1546" max="1546" width="9.7109375" style="4" customWidth="1"/>
    <col min="1547" max="1547" width="11.42578125" style="4" customWidth="1"/>
    <col min="1548" max="1548" width="13.85546875" style="4" customWidth="1"/>
    <col min="1549" max="1549" width="9.140625" style="4"/>
    <col min="1550" max="1550" width="19" style="4" bestFit="1" customWidth="1"/>
    <col min="1551" max="1799" width="9.140625" style="4"/>
    <col min="1800" max="1800" width="10.140625" style="4" bestFit="1" customWidth="1"/>
    <col min="1801" max="1801" width="9.140625" style="4"/>
    <col min="1802" max="1802" width="9.7109375" style="4" customWidth="1"/>
    <col min="1803" max="1803" width="11.42578125" style="4" customWidth="1"/>
    <col min="1804" max="1804" width="13.85546875" style="4" customWidth="1"/>
    <col min="1805" max="1805" width="9.140625" style="4"/>
    <col min="1806" max="1806" width="19" style="4" bestFit="1" customWidth="1"/>
    <col min="1807" max="2055" width="9.140625" style="4"/>
    <col min="2056" max="2056" width="10.140625" style="4" bestFit="1" customWidth="1"/>
    <col min="2057" max="2057" width="9.140625" style="4"/>
    <col min="2058" max="2058" width="9.7109375" style="4" customWidth="1"/>
    <col min="2059" max="2059" width="11.42578125" style="4" customWidth="1"/>
    <col min="2060" max="2060" width="13.85546875" style="4" customWidth="1"/>
    <col min="2061" max="2061" width="9.140625" style="4"/>
    <col min="2062" max="2062" width="19" style="4" bestFit="1" customWidth="1"/>
    <col min="2063" max="2311" width="9.140625" style="4"/>
    <col min="2312" max="2312" width="10.140625" style="4" bestFit="1" customWidth="1"/>
    <col min="2313" max="2313" width="9.140625" style="4"/>
    <col min="2314" max="2314" width="9.7109375" style="4" customWidth="1"/>
    <col min="2315" max="2315" width="11.42578125" style="4" customWidth="1"/>
    <col min="2316" max="2316" width="13.85546875" style="4" customWidth="1"/>
    <col min="2317" max="2317" width="9.140625" style="4"/>
    <col min="2318" max="2318" width="19" style="4" bestFit="1" customWidth="1"/>
    <col min="2319" max="2567" width="9.140625" style="4"/>
    <col min="2568" max="2568" width="10.140625" style="4" bestFit="1" customWidth="1"/>
    <col min="2569" max="2569" width="9.140625" style="4"/>
    <col min="2570" max="2570" width="9.7109375" style="4" customWidth="1"/>
    <col min="2571" max="2571" width="11.42578125" style="4" customWidth="1"/>
    <col min="2572" max="2572" width="13.85546875" style="4" customWidth="1"/>
    <col min="2573" max="2573" width="9.140625" style="4"/>
    <col min="2574" max="2574" width="19" style="4" bestFit="1" customWidth="1"/>
    <col min="2575" max="2823" width="9.140625" style="4"/>
    <col min="2824" max="2824" width="10.140625" style="4" bestFit="1" customWidth="1"/>
    <col min="2825" max="2825" width="9.140625" style="4"/>
    <col min="2826" max="2826" width="9.7109375" style="4" customWidth="1"/>
    <col min="2827" max="2827" width="11.42578125" style="4" customWidth="1"/>
    <col min="2828" max="2828" width="13.85546875" style="4" customWidth="1"/>
    <col min="2829" max="2829" width="9.140625" style="4"/>
    <col min="2830" max="2830" width="19" style="4" bestFit="1" customWidth="1"/>
    <col min="2831" max="3079" width="9.140625" style="4"/>
    <col min="3080" max="3080" width="10.140625" style="4" bestFit="1" customWidth="1"/>
    <col min="3081" max="3081" width="9.140625" style="4"/>
    <col min="3082" max="3082" width="9.7109375" style="4" customWidth="1"/>
    <col min="3083" max="3083" width="11.42578125" style="4" customWidth="1"/>
    <col min="3084" max="3084" width="13.85546875" style="4" customWidth="1"/>
    <col min="3085" max="3085" width="9.140625" style="4"/>
    <col min="3086" max="3086" width="19" style="4" bestFit="1" customWidth="1"/>
    <col min="3087" max="3335" width="9.140625" style="4"/>
    <col min="3336" max="3336" width="10.140625" style="4" bestFit="1" customWidth="1"/>
    <col min="3337" max="3337" width="9.140625" style="4"/>
    <col min="3338" max="3338" width="9.7109375" style="4" customWidth="1"/>
    <col min="3339" max="3339" width="11.42578125" style="4" customWidth="1"/>
    <col min="3340" max="3340" width="13.85546875" style="4" customWidth="1"/>
    <col min="3341" max="3341" width="9.140625" style="4"/>
    <col min="3342" max="3342" width="19" style="4" bestFit="1" customWidth="1"/>
    <col min="3343" max="3591" width="9.140625" style="4"/>
    <col min="3592" max="3592" width="10.140625" style="4" bestFit="1" customWidth="1"/>
    <col min="3593" max="3593" width="9.140625" style="4"/>
    <col min="3594" max="3594" width="9.7109375" style="4" customWidth="1"/>
    <col min="3595" max="3595" width="11.42578125" style="4" customWidth="1"/>
    <col min="3596" max="3596" width="13.85546875" style="4" customWidth="1"/>
    <col min="3597" max="3597" width="9.140625" style="4"/>
    <col min="3598" max="3598" width="19" style="4" bestFit="1" customWidth="1"/>
    <col min="3599" max="3847" width="9.140625" style="4"/>
    <col min="3848" max="3848" width="10.140625" style="4" bestFit="1" customWidth="1"/>
    <col min="3849" max="3849" width="9.140625" style="4"/>
    <col min="3850" max="3850" width="9.7109375" style="4" customWidth="1"/>
    <col min="3851" max="3851" width="11.42578125" style="4" customWidth="1"/>
    <col min="3852" max="3852" width="13.85546875" style="4" customWidth="1"/>
    <col min="3853" max="3853" width="9.140625" style="4"/>
    <col min="3854" max="3854" width="19" style="4" bestFit="1" customWidth="1"/>
    <col min="3855" max="4103" width="9.140625" style="4"/>
    <col min="4104" max="4104" width="10.140625" style="4" bestFit="1" customWidth="1"/>
    <col min="4105" max="4105" width="9.140625" style="4"/>
    <col min="4106" max="4106" width="9.7109375" style="4" customWidth="1"/>
    <col min="4107" max="4107" width="11.42578125" style="4" customWidth="1"/>
    <col min="4108" max="4108" width="13.85546875" style="4" customWidth="1"/>
    <col min="4109" max="4109" width="9.140625" style="4"/>
    <col min="4110" max="4110" width="19" style="4" bestFit="1" customWidth="1"/>
    <col min="4111" max="4359" width="9.140625" style="4"/>
    <col min="4360" max="4360" width="10.140625" style="4" bestFit="1" customWidth="1"/>
    <col min="4361" max="4361" width="9.140625" style="4"/>
    <col min="4362" max="4362" width="9.7109375" style="4" customWidth="1"/>
    <col min="4363" max="4363" width="11.42578125" style="4" customWidth="1"/>
    <col min="4364" max="4364" width="13.85546875" style="4" customWidth="1"/>
    <col min="4365" max="4365" width="9.140625" style="4"/>
    <col min="4366" max="4366" width="19" style="4" bestFit="1" customWidth="1"/>
    <col min="4367" max="4615" width="9.140625" style="4"/>
    <col min="4616" max="4616" width="10.140625" style="4" bestFit="1" customWidth="1"/>
    <col min="4617" max="4617" width="9.140625" style="4"/>
    <col min="4618" max="4618" width="9.7109375" style="4" customWidth="1"/>
    <col min="4619" max="4619" width="11.42578125" style="4" customWidth="1"/>
    <col min="4620" max="4620" width="13.85546875" style="4" customWidth="1"/>
    <col min="4621" max="4621" width="9.140625" style="4"/>
    <col min="4622" max="4622" width="19" style="4" bestFit="1" customWidth="1"/>
    <col min="4623" max="4871" width="9.140625" style="4"/>
    <col min="4872" max="4872" width="10.140625" style="4" bestFit="1" customWidth="1"/>
    <col min="4873" max="4873" width="9.140625" style="4"/>
    <col min="4874" max="4874" width="9.7109375" style="4" customWidth="1"/>
    <col min="4875" max="4875" width="11.42578125" style="4" customWidth="1"/>
    <col min="4876" max="4876" width="13.85546875" style="4" customWidth="1"/>
    <col min="4877" max="4877" width="9.140625" style="4"/>
    <col min="4878" max="4878" width="19" style="4" bestFit="1" customWidth="1"/>
    <col min="4879" max="5127" width="9.140625" style="4"/>
    <col min="5128" max="5128" width="10.140625" style="4" bestFit="1" customWidth="1"/>
    <col min="5129" max="5129" width="9.140625" style="4"/>
    <col min="5130" max="5130" width="9.7109375" style="4" customWidth="1"/>
    <col min="5131" max="5131" width="11.42578125" style="4" customWidth="1"/>
    <col min="5132" max="5132" width="13.85546875" style="4" customWidth="1"/>
    <col min="5133" max="5133" width="9.140625" style="4"/>
    <col min="5134" max="5134" width="19" style="4" bestFit="1" customWidth="1"/>
    <col min="5135" max="5383" width="9.140625" style="4"/>
    <col min="5384" max="5384" width="10.140625" style="4" bestFit="1" customWidth="1"/>
    <col min="5385" max="5385" width="9.140625" style="4"/>
    <col min="5386" max="5386" width="9.7109375" style="4" customWidth="1"/>
    <col min="5387" max="5387" width="11.42578125" style="4" customWidth="1"/>
    <col min="5388" max="5388" width="13.85546875" style="4" customWidth="1"/>
    <col min="5389" max="5389" width="9.140625" style="4"/>
    <col min="5390" max="5390" width="19" style="4" bestFit="1" customWidth="1"/>
    <col min="5391" max="5639" width="9.140625" style="4"/>
    <col min="5640" max="5640" width="10.140625" style="4" bestFit="1" customWidth="1"/>
    <col min="5641" max="5641" width="9.140625" style="4"/>
    <col min="5642" max="5642" width="9.7109375" style="4" customWidth="1"/>
    <col min="5643" max="5643" width="11.42578125" style="4" customWidth="1"/>
    <col min="5644" max="5644" width="13.85546875" style="4" customWidth="1"/>
    <col min="5645" max="5645" width="9.140625" style="4"/>
    <col min="5646" max="5646" width="19" style="4" bestFit="1" customWidth="1"/>
    <col min="5647" max="5895" width="9.140625" style="4"/>
    <col min="5896" max="5896" width="10.140625" style="4" bestFit="1" customWidth="1"/>
    <col min="5897" max="5897" width="9.140625" style="4"/>
    <col min="5898" max="5898" width="9.7109375" style="4" customWidth="1"/>
    <col min="5899" max="5899" width="11.42578125" style="4" customWidth="1"/>
    <col min="5900" max="5900" width="13.85546875" style="4" customWidth="1"/>
    <col min="5901" max="5901" width="9.140625" style="4"/>
    <col min="5902" max="5902" width="19" style="4" bestFit="1" customWidth="1"/>
    <col min="5903" max="6151" width="9.140625" style="4"/>
    <col min="6152" max="6152" width="10.140625" style="4" bestFit="1" customWidth="1"/>
    <col min="6153" max="6153" width="9.140625" style="4"/>
    <col min="6154" max="6154" width="9.7109375" style="4" customWidth="1"/>
    <col min="6155" max="6155" width="11.42578125" style="4" customWidth="1"/>
    <col min="6156" max="6156" width="13.85546875" style="4" customWidth="1"/>
    <col min="6157" max="6157" width="9.140625" style="4"/>
    <col min="6158" max="6158" width="19" style="4" bestFit="1" customWidth="1"/>
    <col min="6159" max="6407" width="9.140625" style="4"/>
    <col min="6408" max="6408" width="10.140625" style="4" bestFit="1" customWidth="1"/>
    <col min="6409" max="6409" width="9.140625" style="4"/>
    <col min="6410" max="6410" width="9.7109375" style="4" customWidth="1"/>
    <col min="6411" max="6411" width="11.42578125" style="4" customWidth="1"/>
    <col min="6412" max="6412" width="13.85546875" style="4" customWidth="1"/>
    <col min="6413" max="6413" width="9.140625" style="4"/>
    <col min="6414" max="6414" width="19" style="4" bestFit="1" customWidth="1"/>
    <col min="6415" max="6663" width="9.140625" style="4"/>
    <col min="6664" max="6664" width="10.140625" style="4" bestFit="1" customWidth="1"/>
    <col min="6665" max="6665" width="9.140625" style="4"/>
    <col min="6666" max="6666" width="9.7109375" style="4" customWidth="1"/>
    <col min="6667" max="6667" width="11.42578125" style="4" customWidth="1"/>
    <col min="6668" max="6668" width="13.85546875" style="4" customWidth="1"/>
    <col min="6669" max="6669" width="9.140625" style="4"/>
    <col min="6670" max="6670" width="19" style="4" bestFit="1" customWidth="1"/>
    <col min="6671" max="6919" width="9.140625" style="4"/>
    <col min="6920" max="6920" width="10.140625" style="4" bestFit="1" customWidth="1"/>
    <col min="6921" max="6921" width="9.140625" style="4"/>
    <col min="6922" max="6922" width="9.7109375" style="4" customWidth="1"/>
    <col min="6923" max="6923" width="11.42578125" style="4" customWidth="1"/>
    <col min="6924" max="6924" width="13.85546875" style="4" customWidth="1"/>
    <col min="6925" max="6925" width="9.140625" style="4"/>
    <col min="6926" max="6926" width="19" style="4" bestFit="1" customWidth="1"/>
    <col min="6927" max="7175" width="9.140625" style="4"/>
    <col min="7176" max="7176" width="10.140625" style="4" bestFit="1" customWidth="1"/>
    <col min="7177" max="7177" width="9.140625" style="4"/>
    <col min="7178" max="7178" width="9.7109375" style="4" customWidth="1"/>
    <col min="7179" max="7179" width="11.42578125" style="4" customWidth="1"/>
    <col min="7180" max="7180" width="13.85546875" style="4" customWidth="1"/>
    <col min="7181" max="7181" width="9.140625" style="4"/>
    <col min="7182" max="7182" width="19" style="4" bestFit="1" customWidth="1"/>
    <col min="7183" max="7431" width="9.140625" style="4"/>
    <col min="7432" max="7432" width="10.140625" style="4" bestFit="1" customWidth="1"/>
    <col min="7433" max="7433" width="9.140625" style="4"/>
    <col min="7434" max="7434" width="9.7109375" style="4" customWidth="1"/>
    <col min="7435" max="7435" width="11.42578125" style="4" customWidth="1"/>
    <col min="7436" max="7436" width="13.85546875" style="4" customWidth="1"/>
    <col min="7437" max="7437" width="9.140625" style="4"/>
    <col min="7438" max="7438" width="19" style="4" bestFit="1" customWidth="1"/>
    <col min="7439" max="7687" width="9.140625" style="4"/>
    <col min="7688" max="7688" width="10.140625" style="4" bestFit="1" customWidth="1"/>
    <col min="7689" max="7689" width="9.140625" style="4"/>
    <col min="7690" max="7690" width="9.7109375" style="4" customWidth="1"/>
    <col min="7691" max="7691" width="11.42578125" style="4" customWidth="1"/>
    <col min="7692" max="7692" width="13.85546875" style="4" customWidth="1"/>
    <col min="7693" max="7693" width="9.140625" style="4"/>
    <col min="7694" max="7694" width="19" style="4" bestFit="1" customWidth="1"/>
    <col min="7695" max="7943" width="9.140625" style="4"/>
    <col min="7944" max="7944" width="10.140625" style="4" bestFit="1" customWidth="1"/>
    <col min="7945" max="7945" width="9.140625" style="4"/>
    <col min="7946" max="7946" width="9.7109375" style="4" customWidth="1"/>
    <col min="7947" max="7947" width="11.42578125" style="4" customWidth="1"/>
    <col min="7948" max="7948" width="13.85546875" style="4" customWidth="1"/>
    <col min="7949" max="7949" width="9.140625" style="4"/>
    <col min="7950" max="7950" width="19" style="4" bestFit="1" customWidth="1"/>
    <col min="7951" max="8199" width="9.140625" style="4"/>
    <col min="8200" max="8200" width="10.140625" style="4" bestFit="1" customWidth="1"/>
    <col min="8201" max="8201" width="9.140625" style="4"/>
    <col min="8202" max="8202" width="9.7109375" style="4" customWidth="1"/>
    <col min="8203" max="8203" width="11.42578125" style="4" customWidth="1"/>
    <col min="8204" max="8204" width="13.85546875" style="4" customWidth="1"/>
    <col min="8205" max="8205" width="9.140625" style="4"/>
    <col min="8206" max="8206" width="19" style="4" bestFit="1" customWidth="1"/>
    <col min="8207" max="8455" width="9.140625" style="4"/>
    <col min="8456" max="8456" width="10.140625" style="4" bestFit="1" customWidth="1"/>
    <col min="8457" max="8457" width="9.140625" style="4"/>
    <col min="8458" max="8458" width="9.7109375" style="4" customWidth="1"/>
    <col min="8459" max="8459" width="11.42578125" style="4" customWidth="1"/>
    <col min="8460" max="8460" width="13.85546875" style="4" customWidth="1"/>
    <col min="8461" max="8461" width="9.140625" style="4"/>
    <col min="8462" max="8462" width="19" style="4" bestFit="1" customWidth="1"/>
    <col min="8463" max="8711" width="9.140625" style="4"/>
    <col min="8712" max="8712" width="10.140625" style="4" bestFit="1" customWidth="1"/>
    <col min="8713" max="8713" width="9.140625" style="4"/>
    <col min="8714" max="8714" width="9.7109375" style="4" customWidth="1"/>
    <col min="8715" max="8715" width="11.42578125" style="4" customWidth="1"/>
    <col min="8716" max="8716" width="13.85546875" style="4" customWidth="1"/>
    <col min="8717" max="8717" width="9.140625" style="4"/>
    <col min="8718" max="8718" width="19" style="4" bestFit="1" customWidth="1"/>
    <col min="8719" max="8967" width="9.140625" style="4"/>
    <col min="8968" max="8968" width="10.140625" style="4" bestFit="1" customWidth="1"/>
    <col min="8969" max="8969" width="9.140625" style="4"/>
    <col min="8970" max="8970" width="9.7109375" style="4" customWidth="1"/>
    <col min="8971" max="8971" width="11.42578125" style="4" customWidth="1"/>
    <col min="8972" max="8972" width="13.85546875" style="4" customWidth="1"/>
    <col min="8973" max="8973" width="9.140625" style="4"/>
    <col min="8974" max="8974" width="19" style="4" bestFit="1" customWidth="1"/>
    <col min="8975" max="9223" width="9.140625" style="4"/>
    <col min="9224" max="9224" width="10.140625" style="4" bestFit="1" customWidth="1"/>
    <col min="9225" max="9225" width="9.140625" style="4"/>
    <col min="9226" max="9226" width="9.7109375" style="4" customWidth="1"/>
    <col min="9227" max="9227" width="11.42578125" style="4" customWidth="1"/>
    <col min="9228" max="9228" width="13.85546875" style="4" customWidth="1"/>
    <col min="9229" max="9229" width="9.140625" style="4"/>
    <col min="9230" max="9230" width="19" style="4" bestFit="1" customWidth="1"/>
    <col min="9231" max="9479" width="9.140625" style="4"/>
    <col min="9480" max="9480" width="10.140625" style="4" bestFit="1" customWidth="1"/>
    <col min="9481" max="9481" width="9.140625" style="4"/>
    <col min="9482" max="9482" width="9.7109375" style="4" customWidth="1"/>
    <col min="9483" max="9483" width="11.42578125" style="4" customWidth="1"/>
    <col min="9484" max="9484" width="13.85546875" style="4" customWidth="1"/>
    <col min="9485" max="9485" width="9.140625" style="4"/>
    <col min="9486" max="9486" width="19" style="4" bestFit="1" customWidth="1"/>
    <col min="9487" max="9735" width="9.140625" style="4"/>
    <col min="9736" max="9736" width="10.140625" style="4" bestFit="1" customWidth="1"/>
    <col min="9737" max="9737" width="9.140625" style="4"/>
    <col min="9738" max="9738" width="9.7109375" style="4" customWidth="1"/>
    <col min="9739" max="9739" width="11.42578125" style="4" customWidth="1"/>
    <col min="9740" max="9740" width="13.85546875" style="4" customWidth="1"/>
    <col min="9741" max="9741" width="9.140625" style="4"/>
    <col min="9742" max="9742" width="19" style="4" bestFit="1" customWidth="1"/>
    <col min="9743" max="9991" width="9.140625" style="4"/>
    <col min="9992" max="9992" width="10.140625" style="4" bestFit="1" customWidth="1"/>
    <col min="9993" max="9993" width="9.140625" style="4"/>
    <col min="9994" max="9994" width="9.7109375" style="4" customWidth="1"/>
    <col min="9995" max="9995" width="11.42578125" style="4" customWidth="1"/>
    <col min="9996" max="9996" width="13.85546875" style="4" customWidth="1"/>
    <col min="9997" max="9997" width="9.140625" style="4"/>
    <col min="9998" max="9998" width="19" style="4" bestFit="1" customWidth="1"/>
    <col min="9999" max="10247" width="9.140625" style="4"/>
    <col min="10248" max="10248" width="10.140625" style="4" bestFit="1" customWidth="1"/>
    <col min="10249" max="10249" width="9.140625" style="4"/>
    <col min="10250" max="10250" width="9.7109375" style="4" customWidth="1"/>
    <col min="10251" max="10251" width="11.42578125" style="4" customWidth="1"/>
    <col min="10252" max="10252" width="13.85546875" style="4" customWidth="1"/>
    <col min="10253" max="10253" width="9.140625" style="4"/>
    <col min="10254" max="10254" width="19" style="4" bestFit="1" customWidth="1"/>
    <col min="10255" max="10503" width="9.140625" style="4"/>
    <col min="10504" max="10504" width="10.140625" style="4" bestFit="1" customWidth="1"/>
    <col min="10505" max="10505" width="9.140625" style="4"/>
    <col min="10506" max="10506" width="9.7109375" style="4" customWidth="1"/>
    <col min="10507" max="10507" width="11.42578125" style="4" customWidth="1"/>
    <col min="10508" max="10508" width="13.85546875" style="4" customWidth="1"/>
    <col min="10509" max="10509" width="9.140625" style="4"/>
    <col min="10510" max="10510" width="19" style="4" bestFit="1" customWidth="1"/>
    <col min="10511" max="10759" width="9.140625" style="4"/>
    <col min="10760" max="10760" width="10.140625" style="4" bestFit="1" customWidth="1"/>
    <col min="10761" max="10761" width="9.140625" style="4"/>
    <col min="10762" max="10762" width="9.7109375" style="4" customWidth="1"/>
    <col min="10763" max="10763" width="11.42578125" style="4" customWidth="1"/>
    <col min="10764" max="10764" width="13.85546875" style="4" customWidth="1"/>
    <col min="10765" max="10765" width="9.140625" style="4"/>
    <col min="10766" max="10766" width="19" style="4" bestFit="1" customWidth="1"/>
    <col min="10767" max="11015" width="9.140625" style="4"/>
    <col min="11016" max="11016" width="10.140625" style="4" bestFit="1" customWidth="1"/>
    <col min="11017" max="11017" width="9.140625" style="4"/>
    <col min="11018" max="11018" width="9.7109375" style="4" customWidth="1"/>
    <col min="11019" max="11019" width="11.42578125" style="4" customWidth="1"/>
    <col min="11020" max="11020" width="13.85546875" style="4" customWidth="1"/>
    <col min="11021" max="11021" width="9.140625" style="4"/>
    <col min="11022" max="11022" width="19" style="4" bestFit="1" customWidth="1"/>
    <col min="11023" max="11271" width="9.140625" style="4"/>
    <col min="11272" max="11272" width="10.140625" style="4" bestFit="1" customWidth="1"/>
    <col min="11273" max="11273" width="9.140625" style="4"/>
    <col min="11274" max="11274" width="9.7109375" style="4" customWidth="1"/>
    <col min="11275" max="11275" width="11.42578125" style="4" customWidth="1"/>
    <col min="11276" max="11276" width="13.85546875" style="4" customWidth="1"/>
    <col min="11277" max="11277" width="9.140625" style="4"/>
    <col min="11278" max="11278" width="19" style="4" bestFit="1" customWidth="1"/>
    <col min="11279" max="11527" width="9.140625" style="4"/>
    <col min="11528" max="11528" width="10.140625" style="4" bestFit="1" customWidth="1"/>
    <col min="11529" max="11529" width="9.140625" style="4"/>
    <col min="11530" max="11530" width="9.7109375" style="4" customWidth="1"/>
    <col min="11531" max="11531" width="11.42578125" style="4" customWidth="1"/>
    <col min="11532" max="11532" width="13.85546875" style="4" customWidth="1"/>
    <col min="11533" max="11533" width="9.140625" style="4"/>
    <col min="11534" max="11534" width="19" style="4" bestFit="1" customWidth="1"/>
    <col min="11535" max="11783" width="9.140625" style="4"/>
    <col min="11784" max="11784" width="10.140625" style="4" bestFit="1" customWidth="1"/>
    <col min="11785" max="11785" width="9.140625" style="4"/>
    <col min="11786" max="11786" width="9.7109375" style="4" customWidth="1"/>
    <col min="11787" max="11787" width="11.42578125" style="4" customWidth="1"/>
    <col min="11788" max="11788" width="13.85546875" style="4" customWidth="1"/>
    <col min="11789" max="11789" width="9.140625" style="4"/>
    <col min="11790" max="11790" width="19" style="4" bestFit="1" customWidth="1"/>
    <col min="11791" max="12039" width="9.140625" style="4"/>
    <col min="12040" max="12040" width="10.140625" style="4" bestFit="1" customWidth="1"/>
    <col min="12041" max="12041" width="9.140625" style="4"/>
    <col min="12042" max="12042" width="9.7109375" style="4" customWidth="1"/>
    <col min="12043" max="12043" width="11.42578125" style="4" customWidth="1"/>
    <col min="12044" max="12044" width="13.85546875" style="4" customWidth="1"/>
    <col min="12045" max="12045" width="9.140625" style="4"/>
    <col min="12046" max="12046" width="19" style="4" bestFit="1" customWidth="1"/>
    <col min="12047" max="12295" width="9.140625" style="4"/>
    <col min="12296" max="12296" width="10.140625" style="4" bestFit="1" customWidth="1"/>
    <col min="12297" max="12297" width="9.140625" style="4"/>
    <col min="12298" max="12298" width="9.7109375" style="4" customWidth="1"/>
    <col min="12299" max="12299" width="11.42578125" style="4" customWidth="1"/>
    <col min="12300" max="12300" width="13.85546875" style="4" customWidth="1"/>
    <col min="12301" max="12301" width="9.140625" style="4"/>
    <col min="12302" max="12302" width="19" style="4" bestFit="1" customWidth="1"/>
    <col min="12303" max="12551" width="9.140625" style="4"/>
    <col min="12552" max="12552" width="10.140625" style="4" bestFit="1" customWidth="1"/>
    <col min="12553" max="12553" width="9.140625" style="4"/>
    <col min="12554" max="12554" width="9.7109375" style="4" customWidth="1"/>
    <col min="12555" max="12555" width="11.42578125" style="4" customWidth="1"/>
    <col min="12556" max="12556" width="13.85546875" style="4" customWidth="1"/>
    <col min="12557" max="12557" width="9.140625" style="4"/>
    <col min="12558" max="12558" width="19" style="4" bestFit="1" customWidth="1"/>
    <col min="12559" max="12807" width="9.140625" style="4"/>
    <col min="12808" max="12808" width="10.140625" style="4" bestFit="1" customWidth="1"/>
    <col min="12809" max="12809" width="9.140625" style="4"/>
    <col min="12810" max="12810" width="9.7109375" style="4" customWidth="1"/>
    <col min="12811" max="12811" width="11.42578125" style="4" customWidth="1"/>
    <col min="12812" max="12812" width="13.85546875" style="4" customWidth="1"/>
    <col min="12813" max="12813" width="9.140625" style="4"/>
    <col min="12814" max="12814" width="19" style="4" bestFit="1" customWidth="1"/>
    <col min="12815" max="13063" width="9.140625" style="4"/>
    <col min="13064" max="13064" width="10.140625" style="4" bestFit="1" customWidth="1"/>
    <col min="13065" max="13065" width="9.140625" style="4"/>
    <col min="13066" max="13066" width="9.7109375" style="4" customWidth="1"/>
    <col min="13067" max="13067" width="11.42578125" style="4" customWidth="1"/>
    <col min="13068" max="13068" width="13.85546875" style="4" customWidth="1"/>
    <col min="13069" max="13069" width="9.140625" style="4"/>
    <col min="13070" max="13070" width="19" style="4" bestFit="1" customWidth="1"/>
    <col min="13071" max="13319" width="9.140625" style="4"/>
    <col min="13320" max="13320" width="10.140625" style="4" bestFit="1" customWidth="1"/>
    <col min="13321" max="13321" width="9.140625" style="4"/>
    <col min="13322" max="13322" width="9.7109375" style="4" customWidth="1"/>
    <col min="13323" max="13323" width="11.42578125" style="4" customWidth="1"/>
    <col min="13324" max="13324" width="13.85546875" style="4" customWidth="1"/>
    <col min="13325" max="13325" width="9.140625" style="4"/>
    <col min="13326" max="13326" width="19" style="4" bestFit="1" customWidth="1"/>
    <col min="13327" max="13575" width="9.140625" style="4"/>
    <col min="13576" max="13576" width="10.140625" style="4" bestFit="1" customWidth="1"/>
    <col min="13577" max="13577" width="9.140625" style="4"/>
    <col min="13578" max="13578" width="9.7109375" style="4" customWidth="1"/>
    <col min="13579" max="13579" width="11.42578125" style="4" customWidth="1"/>
    <col min="13580" max="13580" width="13.85546875" style="4" customWidth="1"/>
    <col min="13581" max="13581" width="9.140625" style="4"/>
    <col min="13582" max="13582" width="19" style="4" bestFit="1" customWidth="1"/>
    <col min="13583" max="13831" width="9.140625" style="4"/>
    <col min="13832" max="13832" width="10.140625" style="4" bestFit="1" customWidth="1"/>
    <col min="13833" max="13833" width="9.140625" style="4"/>
    <col min="13834" max="13834" width="9.7109375" style="4" customWidth="1"/>
    <col min="13835" max="13835" width="11.42578125" style="4" customWidth="1"/>
    <col min="13836" max="13836" width="13.85546875" style="4" customWidth="1"/>
    <col min="13837" max="13837" width="9.140625" style="4"/>
    <col min="13838" max="13838" width="19" style="4" bestFit="1" customWidth="1"/>
    <col min="13839" max="14087" width="9.140625" style="4"/>
    <col min="14088" max="14088" width="10.140625" style="4" bestFit="1" customWidth="1"/>
    <col min="14089" max="14089" width="9.140625" style="4"/>
    <col min="14090" max="14090" width="9.7109375" style="4" customWidth="1"/>
    <col min="14091" max="14091" width="11.42578125" style="4" customWidth="1"/>
    <col min="14092" max="14092" width="13.85546875" style="4" customWidth="1"/>
    <col min="14093" max="14093" width="9.140625" style="4"/>
    <col min="14094" max="14094" width="19" style="4" bestFit="1" customWidth="1"/>
    <col min="14095" max="14343" width="9.140625" style="4"/>
    <col min="14344" max="14344" width="10.140625" style="4" bestFit="1" customWidth="1"/>
    <col min="14345" max="14345" width="9.140625" style="4"/>
    <col min="14346" max="14346" width="9.7109375" style="4" customWidth="1"/>
    <col min="14347" max="14347" width="11.42578125" style="4" customWidth="1"/>
    <col min="14348" max="14348" width="13.85546875" style="4" customWidth="1"/>
    <col min="14349" max="14349" width="9.140625" style="4"/>
    <col min="14350" max="14350" width="19" style="4" bestFit="1" customWidth="1"/>
    <col min="14351" max="14599" width="9.140625" style="4"/>
    <col min="14600" max="14600" width="10.140625" style="4" bestFit="1" customWidth="1"/>
    <col min="14601" max="14601" width="9.140625" style="4"/>
    <col min="14602" max="14602" width="9.7109375" style="4" customWidth="1"/>
    <col min="14603" max="14603" width="11.42578125" style="4" customWidth="1"/>
    <col min="14604" max="14604" width="13.85546875" style="4" customWidth="1"/>
    <col min="14605" max="14605" width="9.140625" style="4"/>
    <col min="14606" max="14606" width="19" style="4" bestFit="1" customWidth="1"/>
    <col min="14607" max="14855" width="9.140625" style="4"/>
    <col min="14856" max="14856" width="10.140625" style="4" bestFit="1" customWidth="1"/>
    <col min="14857" max="14857" width="9.140625" style="4"/>
    <col min="14858" max="14858" width="9.7109375" style="4" customWidth="1"/>
    <col min="14859" max="14859" width="11.42578125" style="4" customWidth="1"/>
    <col min="14860" max="14860" width="13.85546875" style="4" customWidth="1"/>
    <col min="14861" max="14861" width="9.140625" style="4"/>
    <col min="14862" max="14862" width="19" style="4" bestFit="1" customWidth="1"/>
    <col min="14863" max="15111" width="9.140625" style="4"/>
    <col min="15112" max="15112" width="10.140625" style="4" bestFit="1" customWidth="1"/>
    <col min="15113" max="15113" width="9.140625" style="4"/>
    <col min="15114" max="15114" width="9.7109375" style="4" customWidth="1"/>
    <col min="15115" max="15115" width="11.42578125" style="4" customWidth="1"/>
    <col min="15116" max="15116" width="13.85546875" style="4" customWidth="1"/>
    <col min="15117" max="15117" width="9.140625" style="4"/>
    <col min="15118" max="15118" width="19" style="4" bestFit="1" customWidth="1"/>
    <col min="15119" max="15367" width="9.140625" style="4"/>
    <col min="15368" max="15368" width="10.140625" style="4" bestFit="1" customWidth="1"/>
    <col min="15369" max="15369" width="9.140625" style="4"/>
    <col min="15370" max="15370" width="9.7109375" style="4" customWidth="1"/>
    <col min="15371" max="15371" width="11.42578125" style="4" customWidth="1"/>
    <col min="15372" max="15372" width="13.85546875" style="4" customWidth="1"/>
    <col min="15373" max="15373" width="9.140625" style="4"/>
    <col min="15374" max="15374" width="19" style="4" bestFit="1" customWidth="1"/>
    <col min="15375" max="15623" width="9.140625" style="4"/>
    <col min="15624" max="15624" width="10.140625" style="4" bestFit="1" customWidth="1"/>
    <col min="15625" max="15625" width="9.140625" style="4"/>
    <col min="15626" max="15626" width="9.7109375" style="4" customWidth="1"/>
    <col min="15627" max="15627" width="11.42578125" style="4" customWidth="1"/>
    <col min="15628" max="15628" width="13.85546875" style="4" customWidth="1"/>
    <col min="15629" max="15629" width="9.140625" style="4"/>
    <col min="15630" max="15630" width="19" style="4" bestFit="1" customWidth="1"/>
    <col min="15631" max="15879" width="9.140625" style="4"/>
    <col min="15880" max="15880" width="10.140625" style="4" bestFit="1" customWidth="1"/>
    <col min="15881" max="15881" width="9.140625" style="4"/>
    <col min="15882" max="15882" width="9.7109375" style="4" customWidth="1"/>
    <col min="15883" max="15883" width="11.42578125" style="4" customWidth="1"/>
    <col min="15884" max="15884" width="13.85546875" style="4" customWidth="1"/>
    <col min="15885" max="15885" width="9.140625" style="4"/>
    <col min="15886" max="15886" width="19" style="4" bestFit="1" customWidth="1"/>
    <col min="15887" max="16135" width="9.140625" style="4"/>
    <col min="16136" max="16136" width="10.140625" style="4" bestFit="1" customWidth="1"/>
    <col min="16137" max="16137" width="9.140625" style="4"/>
    <col min="16138" max="16138" width="9.7109375" style="4" customWidth="1"/>
    <col min="16139" max="16139" width="11.42578125" style="4" customWidth="1"/>
    <col min="16140" max="16140" width="13.85546875" style="4" customWidth="1"/>
    <col min="16141" max="16141" width="9.140625" style="4"/>
    <col min="16142" max="16142" width="19" style="4" bestFit="1" customWidth="1"/>
    <col min="16143" max="16384" width="9.140625" style="4"/>
  </cols>
  <sheetData>
    <row r="1" spans="1:15" ht="21.75" customHeight="1" x14ac:dyDescent="0.2">
      <c r="A1" s="480"/>
      <c r="B1" s="481"/>
      <c r="C1" s="481"/>
      <c r="D1" s="481"/>
      <c r="E1" s="481"/>
      <c r="F1" s="481"/>
      <c r="G1" s="481"/>
      <c r="H1" s="481"/>
      <c r="I1" s="481"/>
      <c r="J1" s="481"/>
      <c r="K1" s="281" t="s">
        <v>455</v>
      </c>
      <c r="L1" s="282">
        <v>2017</v>
      </c>
    </row>
    <row r="2" spans="1:15" ht="24.75" customHeight="1" thickBot="1" x14ac:dyDescent="0.25">
      <c r="A2" s="482" t="s">
        <v>243</v>
      </c>
      <c r="B2" s="483"/>
      <c r="C2" s="483"/>
      <c r="D2" s="483"/>
      <c r="E2" s="483"/>
      <c r="F2" s="483"/>
      <c r="G2" s="483"/>
      <c r="H2" s="483"/>
      <c r="I2" s="483"/>
      <c r="J2" s="483"/>
      <c r="K2" s="483"/>
      <c r="L2" s="484"/>
    </row>
    <row r="3" spans="1:15" ht="13.5" customHeight="1" thickBot="1" x14ac:dyDescent="0.25">
      <c r="A3" s="414" t="s">
        <v>244</v>
      </c>
      <c r="B3" s="415"/>
      <c r="C3" s="415"/>
      <c r="D3" s="415"/>
      <c r="E3" s="415"/>
      <c r="F3" s="415"/>
      <c r="G3" s="415"/>
      <c r="H3" s="415"/>
      <c r="I3" s="415"/>
      <c r="J3" s="415"/>
      <c r="K3" s="415"/>
      <c r="L3" s="416"/>
      <c r="M3" s="20"/>
    </row>
    <row r="4" spans="1:15" ht="15" customHeight="1" thickBot="1" x14ac:dyDescent="0.25">
      <c r="A4" s="440" t="s">
        <v>116</v>
      </c>
      <c r="B4" s="441"/>
      <c r="C4" s="441"/>
      <c r="D4" s="485"/>
      <c r="E4" s="486">
        <v>2017</v>
      </c>
      <c r="F4" s="487"/>
      <c r="G4" s="426">
        <v>2018</v>
      </c>
      <c r="H4" s="427"/>
      <c r="I4" s="426">
        <v>2019</v>
      </c>
      <c r="J4" s="427"/>
      <c r="K4" s="426">
        <v>2020</v>
      </c>
      <c r="L4" s="427"/>
      <c r="M4" s="20"/>
      <c r="N4" s="5"/>
    </row>
    <row r="5" spans="1:15" ht="12.75" customHeight="1" x14ac:dyDescent="0.2">
      <c r="A5" s="477" t="s">
        <v>245</v>
      </c>
      <c r="B5" s="478"/>
      <c r="C5" s="478"/>
      <c r="D5" s="479"/>
      <c r="E5" s="344"/>
      <c r="F5" s="345"/>
      <c r="G5" s="1036"/>
      <c r="H5" s="1035"/>
      <c r="I5" s="1036"/>
      <c r="J5" s="1035"/>
      <c r="K5" s="342"/>
      <c r="L5" s="343"/>
    </row>
    <row r="6" spans="1:15" ht="12.75" customHeight="1" x14ac:dyDescent="0.2">
      <c r="A6" s="461" t="s">
        <v>246</v>
      </c>
      <c r="B6" s="462"/>
      <c r="C6" s="462"/>
      <c r="D6" s="462"/>
      <c r="E6" s="463">
        <v>1.25</v>
      </c>
      <c r="F6" s="464"/>
      <c r="G6" s="446">
        <v>2</v>
      </c>
      <c r="H6" s="447"/>
      <c r="I6" s="446">
        <v>2</v>
      </c>
      <c r="J6" s="447"/>
      <c r="K6" s="465">
        <v>2</v>
      </c>
      <c r="L6" s="466"/>
      <c r="N6" s="5"/>
    </row>
    <row r="7" spans="1:15" ht="15" customHeight="1" x14ac:dyDescent="0.2">
      <c r="A7" s="452" t="s">
        <v>247</v>
      </c>
      <c r="B7" s="453"/>
      <c r="C7" s="453"/>
      <c r="D7" s="453"/>
      <c r="E7" s="406">
        <v>3</v>
      </c>
      <c r="F7" s="407"/>
      <c r="G7" s="456">
        <v>2</v>
      </c>
      <c r="H7" s="457"/>
      <c r="I7" s="456">
        <v>2</v>
      </c>
      <c r="J7" s="457"/>
      <c r="K7" s="490">
        <v>1</v>
      </c>
      <c r="L7" s="491"/>
    </row>
    <row r="8" spans="1:15" ht="15" customHeight="1" thickBot="1" x14ac:dyDescent="0.25">
      <c r="A8" s="452" t="s">
        <v>459</v>
      </c>
      <c r="B8" s="453"/>
      <c r="C8" s="453"/>
      <c r="D8" s="453"/>
      <c r="E8" s="1044"/>
      <c r="F8" s="1045"/>
      <c r="G8" s="1046"/>
      <c r="H8" s="1047"/>
      <c r="I8" s="1046"/>
      <c r="J8" s="1047"/>
      <c r="K8" s="490">
        <v>1</v>
      </c>
      <c r="L8" s="491"/>
    </row>
    <row r="9" spans="1:15" ht="15" customHeight="1" thickBot="1" x14ac:dyDescent="0.25">
      <c r="A9" s="471" t="s">
        <v>248</v>
      </c>
      <c r="B9" s="472"/>
      <c r="C9" s="472"/>
      <c r="D9" s="472"/>
      <c r="E9" s="444">
        <f>SUM(E5:F7)</f>
        <v>4.25</v>
      </c>
      <c r="F9" s="445"/>
      <c r="G9" s="444">
        <f>SUM(G5:H7)</f>
        <v>4</v>
      </c>
      <c r="H9" s="445"/>
      <c r="I9" s="444">
        <f>SUM(I5:J7)</f>
        <v>4</v>
      </c>
      <c r="J9" s="445"/>
      <c r="K9" s="444">
        <f>SUM(K6:L8)</f>
        <v>4</v>
      </c>
      <c r="L9" s="445"/>
    </row>
    <row r="10" spans="1:15" s="15" customFormat="1" ht="22.5" customHeight="1" thickBot="1" x14ac:dyDescent="0.25">
      <c r="A10" s="412"/>
      <c r="B10" s="346"/>
      <c r="C10" s="346"/>
      <c r="D10" s="346"/>
      <c r="E10" s="346"/>
      <c r="F10" s="346"/>
      <c r="G10" s="346"/>
      <c r="H10" s="346"/>
      <c r="I10" s="346"/>
      <c r="J10" s="346"/>
      <c r="K10" s="346"/>
      <c r="L10" s="413"/>
    </row>
    <row r="11" spans="1:15" ht="13.5" thickBot="1" x14ac:dyDescent="0.25">
      <c r="A11" s="458" t="s">
        <v>249</v>
      </c>
      <c r="B11" s="459"/>
      <c r="C11" s="459"/>
      <c r="D11" s="459"/>
      <c r="E11" s="459"/>
      <c r="F11" s="459"/>
      <c r="G11" s="459"/>
      <c r="H11" s="459"/>
      <c r="I11" s="459"/>
      <c r="J11" s="459"/>
      <c r="K11" s="459"/>
      <c r="L11" s="460"/>
    </row>
    <row r="12" spans="1:15" ht="13.5" thickBot="1" x14ac:dyDescent="0.25">
      <c r="A12" s="440" t="s">
        <v>116</v>
      </c>
      <c r="B12" s="441"/>
      <c r="C12" s="441"/>
      <c r="D12" s="485"/>
      <c r="E12" s="486">
        <v>2017</v>
      </c>
      <c r="F12" s="487"/>
      <c r="G12" s="486">
        <v>2018</v>
      </c>
      <c r="H12" s="487"/>
      <c r="I12" s="488">
        <v>2019</v>
      </c>
      <c r="J12" s="489"/>
      <c r="K12" s="424">
        <v>2020</v>
      </c>
      <c r="L12" s="425"/>
    </row>
    <row r="13" spans="1:15" ht="15" customHeight="1" x14ac:dyDescent="0.2">
      <c r="A13" s="477" t="s">
        <v>245</v>
      </c>
      <c r="B13" s="478"/>
      <c r="C13" s="478"/>
      <c r="D13" s="479"/>
      <c r="E13" s="344"/>
      <c r="F13" s="345"/>
      <c r="G13" s="344"/>
      <c r="H13" s="345"/>
      <c r="I13" s="467"/>
      <c r="J13" s="468"/>
      <c r="K13" s="340"/>
      <c r="L13" s="341"/>
    </row>
    <row r="14" spans="1:15" ht="15" customHeight="1" x14ac:dyDescent="0.2">
      <c r="A14" s="461" t="s">
        <v>246</v>
      </c>
      <c r="B14" s="462"/>
      <c r="C14" s="462"/>
      <c r="D14" s="462"/>
      <c r="E14" s="463">
        <v>35</v>
      </c>
      <c r="F14" s="464"/>
      <c r="G14" s="463">
        <v>36</v>
      </c>
      <c r="H14" s="464"/>
      <c r="I14" s="410">
        <v>38</v>
      </c>
      <c r="J14" s="411"/>
      <c r="K14" s="475">
        <v>39</v>
      </c>
      <c r="L14" s="476"/>
    </row>
    <row r="15" spans="1:15" ht="15" customHeight="1" thickBot="1" x14ac:dyDescent="0.25">
      <c r="A15" s="452" t="s">
        <v>247</v>
      </c>
      <c r="B15" s="453"/>
      <c r="C15" s="453"/>
      <c r="D15" s="453"/>
      <c r="E15" s="406">
        <v>47</v>
      </c>
      <c r="F15" s="407"/>
      <c r="G15" s="406">
        <v>47</v>
      </c>
      <c r="H15" s="407"/>
      <c r="I15" s="408">
        <v>47</v>
      </c>
      <c r="J15" s="409"/>
      <c r="K15" s="469">
        <v>58</v>
      </c>
      <c r="L15" s="470"/>
    </row>
    <row r="16" spans="1:15" ht="15" customHeight="1" thickBot="1" x14ac:dyDescent="0.25">
      <c r="A16" s="471" t="s">
        <v>250</v>
      </c>
      <c r="B16" s="472"/>
      <c r="C16" s="472"/>
      <c r="D16" s="472"/>
      <c r="E16" s="473">
        <f>SUM(E13:F15)/3</f>
        <v>27.333333333333332</v>
      </c>
      <c r="F16" s="474"/>
      <c r="G16" s="473">
        <f>SUM(G13:H15)/3</f>
        <v>27.666666666666668</v>
      </c>
      <c r="H16" s="474"/>
      <c r="I16" s="448">
        <f>SUM(I13:J15)/3</f>
        <v>28.333333333333332</v>
      </c>
      <c r="J16" s="449"/>
      <c r="K16" s="450">
        <f>SUM(K13:L15)/3</f>
        <v>32.333333333333336</v>
      </c>
      <c r="L16" s="451"/>
      <c r="O16" s="27"/>
    </row>
    <row r="17" spans="1:18" ht="32.25" customHeight="1" thickBot="1" x14ac:dyDescent="0.25">
      <c r="A17" s="412"/>
      <c r="B17" s="346"/>
      <c r="C17" s="346"/>
      <c r="D17" s="346"/>
      <c r="E17" s="346"/>
      <c r="F17" s="346"/>
      <c r="G17" s="346"/>
      <c r="H17" s="346"/>
      <c r="I17" s="346"/>
      <c r="J17" s="346"/>
      <c r="K17" s="346"/>
      <c r="L17" s="413"/>
    </row>
    <row r="18" spans="1:18" ht="13.5" thickBot="1" x14ac:dyDescent="0.25">
      <c r="A18" s="458" t="s">
        <v>251</v>
      </c>
      <c r="B18" s="459"/>
      <c r="C18" s="459"/>
      <c r="D18" s="459"/>
      <c r="E18" s="459"/>
      <c r="F18" s="459"/>
      <c r="G18" s="459"/>
      <c r="H18" s="459"/>
      <c r="I18" s="459"/>
      <c r="J18" s="459"/>
      <c r="K18" s="459"/>
      <c r="L18" s="460"/>
    </row>
    <row r="19" spans="1:18" ht="13.5" thickBot="1" x14ac:dyDescent="0.25">
      <c r="A19" s="440" t="s">
        <v>116</v>
      </c>
      <c r="B19" s="441"/>
      <c r="C19" s="441"/>
      <c r="D19" s="442"/>
      <c r="E19" s="420">
        <v>2017</v>
      </c>
      <c r="F19" s="421"/>
      <c r="G19" s="420">
        <v>2018</v>
      </c>
      <c r="H19" s="421"/>
      <c r="I19" s="422">
        <v>2019</v>
      </c>
      <c r="J19" s="443"/>
      <c r="K19" s="426">
        <v>2020</v>
      </c>
      <c r="L19" s="427"/>
    </row>
    <row r="20" spans="1:18" ht="15" customHeight="1" x14ac:dyDescent="0.2">
      <c r="A20" s="399" t="s">
        <v>252</v>
      </c>
      <c r="B20" s="400"/>
      <c r="C20" s="400"/>
      <c r="D20" s="401"/>
      <c r="E20" s="438">
        <v>0.09</v>
      </c>
      <c r="F20" s="439"/>
      <c r="G20" s="438">
        <v>0.09</v>
      </c>
      <c r="H20" s="439"/>
      <c r="I20" s="454">
        <v>0.1</v>
      </c>
      <c r="J20" s="455"/>
      <c r="K20" s="428">
        <v>0.09</v>
      </c>
      <c r="L20" s="429"/>
    </row>
    <row r="21" spans="1:18" ht="15.75" customHeight="1" thickBot="1" x14ac:dyDescent="0.25">
      <c r="A21" s="430" t="s">
        <v>253</v>
      </c>
      <c r="B21" s="431"/>
      <c r="C21" s="431"/>
      <c r="D21" s="431"/>
      <c r="E21" s="432">
        <v>0.01</v>
      </c>
      <c r="F21" s="433"/>
      <c r="G21" s="434">
        <v>0.01</v>
      </c>
      <c r="H21" s="435"/>
      <c r="I21" s="434">
        <v>0.01</v>
      </c>
      <c r="J21" s="435"/>
      <c r="K21" s="436">
        <v>0.01</v>
      </c>
      <c r="L21" s="437"/>
    </row>
    <row r="22" spans="1:18" x14ac:dyDescent="0.2">
      <c r="A22" s="30"/>
      <c r="B22" s="31"/>
      <c r="C22" s="31"/>
      <c r="D22" s="31"/>
      <c r="E22" s="31"/>
      <c r="F22" s="31"/>
      <c r="G22" s="31"/>
      <c r="H22" s="31"/>
      <c r="I22" s="31"/>
      <c r="J22" s="31"/>
      <c r="K22" s="31"/>
      <c r="L22" s="32"/>
    </row>
    <row r="23" spans="1:18" x14ac:dyDescent="0.2">
      <c r="A23" s="412"/>
      <c r="B23" s="346"/>
      <c r="C23" s="346"/>
      <c r="D23" s="346"/>
      <c r="E23" s="346"/>
      <c r="F23" s="346"/>
      <c r="G23" s="346"/>
      <c r="H23" s="346"/>
      <c r="I23" s="346"/>
      <c r="J23" s="346"/>
      <c r="K23" s="346"/>
      <c r="L23" s="413"/>
    </row>
    <row r="24" spans="1:18" x14ac:dyDescent="0.2">
      <c r="A24" s="30"/>
      <c r="B24" s="31"/>
      <c r="C24" s="31"/>
      <c r="D24" s="31"/>
      <c r="E24" s="31"/>
      <c r="F24" s="31"/>
      <c r="G24" s="31"/>
      <c r="H24" s="31"/>
      <c r="I24" s="31"/>
      <c r="J24" s="31"/>
      <c r="K24" s="31"/>
      <c r="L24" s="32"/>
    </row>
    <row r="25" spans="1:18" ht="13.5" thickBot="1" x14ac:dyDescent="0.25">
      <c r="A25" s="30"/>
      <c r="B25" s="31"/>
      <c r="C25" s="31"/>
      <c r="D25" s="31"/>
      <c r="E25" s="31"/>
      <c r="F25" s="31"/>
      <c r="G25" s="31"/>
      <c r="H25" s="31"/>
      <c r="I25" s="31"/>
      <c r="J25" s="31"/>
      <c r="K25" s="31"/>
      <c r="L25" s="32"/>
    </row>
    <row r="26" spans="1:18" ht="13.5" thickBot="1" x14ac:dyDescent="0.25">
      <c r="A26" s="414" t="s">
        <v>254</v>
      </c>
      <c r="B26" s="415"/>
      <c r="C26" s="415"/>
      <c r="D26" s="415"/>
      <c r="E26" s="415"/>
      <c r="F26" s="415"/>
      <c r="G26" s="415"/>
      <c r="H26" s="415"/>
      <c r="I26" s="415"/>
      <c r="J26" s="415"/>
      <c r="K26" s="415"/>
      <c r="L26" s="416"/>
    </row>
    <row r="27" spans="1:18" ht="13.5" thickBot="1" x14ac:dyDescent="0.25">
      <c r="A27" s="417" t="s">
        <v>116</v>
      </c>
      <c r="B27" s="418"/>
      <c r="C27" s="418"/>
      <c r="D27" s="419"/>
      <c r="E27" s="420">
        <v>2017</v>
      </c>
      <c r="F27" s="421"/>
      <c r="G27" s="420">
        <v>2018</v>
      </c>
      <c r="H27" s="421"/>
      <c r="I27" s="422">
        <v>2019</v>
      </c>
      <c r="J27" s="423"/>
      <c r="K27" s="424">
        <v>2020</v>
      </c>
      <c r="L27" s="425"/>
      <c r="R27" s="1048"/>
    </row>
    <row r="28" spans="1:18" ht="12.75" customHeight="1" x14ac:dyDescent="0.2">
      <c r="A28" s="399" t="s">
        <v>255</v>
      </c>
      <c r="B28" s="400"/>
      <c r="C28" s="400"/>
      <c r="D28" s="401"/>
      <c r="E28" s="402">
        <v>223474</v>
      </c>
      <c r="F28" s="403"/>
      <c r="G28" s="404">
        <v>186692</v>
      </c>
      <c r="H28" s="405"/>
      <c r="I28" s="404" t="s">
        <v>456</v>
      </c>
      <c r="J28" s="405"/>
      <c r="K28" s="395">
        <v>203115.55</v>
      </c>
      <c r="L28" s="396"/>
    </row>
    <row r="29" spans="1:18" ht="12.75" customHeight="1" x14ac:dyDescent="0.2">
      <c r="A29" s="388" t="s">
        <v>256</v>
      </c>
      <c r="B29" s="389"/>
      <c r="C29" s="389"/>
      <c r="D29" s="390"/>
      <c r="E29" s="391">
        <v>100</v>
      </c>
      <c r="F29" s="392"/>
      <c r="G29" s="391">
        <v>100</v>
      </c>
      <c r="H29" s="392"/>
      <c r="I29" s="393">
        <v>100</v>
      </c>
      <c r="J29" s="394"/>
      <c r="K29" s="395">
        <v>100</v>
      </c>
      <c r="L29" s="396"/>
    </row>
    <row r="30" spans="1:18" ht="12.75" customHeight="1" thickBot="1" x14ac:dyDescent="0.25">
      <c r="A30" s="383" t="s">
        <v>257</v>
      </c>
      <c r="B30" s="384"/>
      <c r="C30" s="384"/>
      <c r="D30" s="385"/>
      <c r="E30" s="336"/>
      <c r="F30" s="270"/>
      <c r="G30" s="336"/>
      <c r="H30" s="270"/>
      <c r="I30" s="386"/>
      <c r="J30" s="387"/>
      <c r="K30" s="397"/>
      <c r="L30" s="398"/>
    </row>
    <row r="31" spans="1:18" x14ac:dyDescent="0.2">
      <c r="A31" s="30"/>
      <c r="B31" s="31"/>
      <c r="C31" s="31"/>
      <c r="D31" s="31"/>
      <c r="E31" s="31"/>
      <c r="F31" s="31"/>
      <c r="G31" s="31"/>
      <c r="H31" s="31"/>
      <c r="I31" s="31"/>
      <c r="J31" s="31"/>
      <c r="K31" s="31"/>
      <c r="L31" s="32"/>
    </row>
    <row r="32" spans="1:18" ht="13.5" thickBot="1" x14ac:dyDescent="0.25">
      <c r="A32" s="30"/>
      <c r="B32" s="31"/>
      <c r="C32" s="31"/>
      <c r="D32" s="31"/>
      <c r="E32" s="31"/>
      <c r="F32" s="31"/>
      <c r="G32" s="31"/>
      <c r="H32" s="31"/>
      <c r="I32" s="31"/>
      <c r="J32" s="31"/>
      <c r="K32" s="31"/>
      <c r="L32" s="32"/>
    </row>
    <row r="33" spans="1:13" ht="13.5" thickBot="1" x14ac:dyDescent="0.25">
      <c r="A33" s="376" t="s">
        <v>258</v>
      </c>
      <c r="B33" s="377"/>
      <c r="C33" s="377"/>
      <c r="D33" s="377"/>
      <c r="E33" s="377"/>
      <c r="F33" s="377"/>
      <c r="G33" s="377"/>
      <c r="H33" s="377"/>
      <c r="I33" s="377"/>
      <c r="J33" s="377"/>
      <c r="K33" s="377"/>
      <c r="L33" s="378"/>
    </row>
    <row r="34" spans="1:13" ht="13.5" thickBot="1" x14ac:dyDescent="0.25">
      <c r="A34" s="371" t="s">
        <v>116</v>
      </c>
      <c r="B34" s="372"/>
      <c r="C34" s="372"/>
      <c r="D34" s="373"/>
      <c r="E34" s="374">
        <v>2017</v>
      </c>
      <c r="F34" s="375"/>
      <c r="G34" s="374">
        <v>2018</v>
      </c>
      <c r="H34" s="375"/>
      <c r="I34" s="374">
        <v>2019</v>
      </c>
      <c r="J34" s="375"/>
      <c r="K34" s="374">
        <v>2020</v>
      </c>
      <c r="L34" s="375"/>
    </row>
    <row r="35" spans="1:13" ht="12.75" customHeight="1" x14ac:dyDescent="0.2">
      <c r="A35" s="347" t="s">
        <v>259</v>
      </c>
      <c r="B35" s="348"/>
      <c r="C35" s="348"/>
      <c r="D35" s="349"/>
      <c r="E35" s="381">
        <v>0.27279999999999999</v>
      </c>
      <c r="F35" s="382"/>
      <c r="G35" s="381">
        <v>0.24579999999999999</v>
      </c>
      <c r="H35" s="382"/>
      <c r="I35" s="381">
        <v>0.26769999999999999</v>
      </c>
      <c r="J35" s="382"/>
      <c r="K35" s="381">
        <v>0.26769999999999999</v>
      </c>
      <c r="L35" s="382"/>
    </row>
    <row r="36" spans="1:13" ht="12.75" customHeight="1" x14ac:dyDescent="0.2">
      <c r="A36" s="354" t="s">
        <v>220</v>
      </c>
      <c r="B36" s="355"/>
      <c r="C36" s="355"/>
      <c r="D36" s="356"/>
      <c r="E36" s="350"/>
      <c r="F36" s="351"/>
      <c r="G36" s="350"/>
      <c r="H36" s="351"/>
      <c r="I36" s="350"/>
      <c r="J36" s="351"/>
      <c r="K36" s="350"/>
      <c r="L36" s="351"/>
    </row>
    <row r="37" spans="1:13" ht="12.75" customHeight="1" x14ac:dyDescent="0.2">
      <c r="A37" s="362" t="s">
        <v>260</v>
      </c>
      <c r="B37" s="363"/>
      <c r="C37" s="363"/>
      <c r="D37" s="364"/>
      <c r="E37" s="350"/>
      <c r="F37" s="351"/>
      <c r="G37" s="350"/>
      <c r="H37" s="351"/>
      <c r="I37" s="350"/>
      <c r="J37" s="351"/>
      <c r="K37" s="350"/>
      <c r="L37" s="351"/>
    </row>
    <row r="38" spans="1:13" ht="12.75" customHeight="1" x14ac:dyDescent="0.2">
      <c r="A38" s="365" t="s">
        <v>261</v>
      </c>
      <c r="B38" s="366"/>
      <c r="C38" s="366"/>
      <c r="D38" s="367"/>
      <c r="E38" s="360">
        <f>E28/E9</f>
        <v>52582.117647058825</v>
      </c>
      <c r="F38" s="361"/>
      <c r="G38" s="360">
        <f>G28/G9</f>
        <v>46673</v>
      </c>
      <c r="H38" s="361"/>
      <c r="I38" s="379">
        <v>50763.75</v>
      </c>
      <c r="J38" s="380"/>
      <c r="K38" s="379">
        <f>K28/K9</f>
        <v>50778.887499999997</v>
      </c>
      <c r="L38" s="380"/>
    </row>
    <row r="39" spans="1:13" ht="12.75" customHeight="1" x14ac:dyDescent="0.2">
      <c r="A39" s="354" t="s">
        <v>220</v>
      </c>
      <c r="B39" s="355"/>
      <c r="C39" s="355"/>
      <c r="D39" s="356"/>
      <c r="E39" s="360"/>
      <c r="F39" s="361"/>
      <c r="G39" s="360"/>
      <c r="H39" s="361"/>
      <c r="I39" s="379"/>
      <c r="J39" s="380"/>
      <c r="K39" s="379"/>
      <c r="L39" s="380"/>
    </row>
    <row r="40" spans="1:13" ht="12.75" customHeight="1" x14ac:dyDescent="0.2">
      <c r="A40" s="362" t="s">
        <v>262</v>
      </c>
      <c r="B40" s="363"/>
      <c r="C40" s="363"/>
      <c r="D40" s="364"/>
      <c r="E40" s="360"/>
      <c r="F40" s="361"/>
      <c r="G40" s="360"/>
      <c r="H40" s="361"/>
      <c r="I40" s="379"/>
      <c r="J40" s="380"/>
      <c r="K40" s="379"/>
      <c r="L40" s="380"/>
    </row>
    <row r="41" spans="1:13" ht="12.75" customHeight="1" x14ac:dyDescent="0.2">
      <c r="A41" s="347" t="s">
        <v>263</v>
      </c>
      <c r="B41" s="348"/>
      <c r="C41" s="348"/>
      <c r="D41" s="349"/>
      <c r="E41" s="360">
        <v>174.34281846679966</v>
      </c>
      <c r="F41" s="361"/>
      <c r="G41" s="360">
        <v>175.3428184668</v>
      </c>
      <c r="H41" s="361"/>
      <c r="I41" s="360">
        <v>176.3428184668</v>
      </c>
      <c r="J41" s="361"/>
      <c r="K41" s="360">
        <v>176.3428184668</v>
      </c>
      <c r="L41" s="361"/>
    </row>
    <row r="42" spans="1:13" ht="12.75" customHeight="1" x14ac:dyDescent="0.2">
      <c r="A42" s="354" t="s">
        <v>220</v>
      </c>
      <c r="B42" s="355"/>
      <c r="C42" s="355"/>
      <c r="D42" s="356"/>
      <c r="E42" s="360"/>
      <c r="F42" s="361"/>
      <c r="G42" s="360"/>
      <c r="H42" s="361"/>
      <c r="I42" s="360"/>
      <c r="J42" s="361"/>
      <c r="K42" s="360"/>
      <c r="L42" s="361"/>
    </row>
    <row r="43" spans="1:13" ht="13.5" customHeight="1" x14ac:dyDescent="0.2">
      <c r="A43" s="362" t="s">
        <v>115</v>
      </c>
      <c r="B43" s="363"/>
      <c r="C43" s="363"/>
      <c r="D43" s="364"/>
      <c r="E43" s="360"/>
      <c r="F43" s="361"/>
      <c r="G43" s="360"/>
      <c r="H43" s="361"/>
      <c r="I43" s="360"/>
      <c r="J43" s="361"/>
      <c r="K43" s="360"/>
      <c r="L43" s="361"/>
    </row>
    <row r="44" spans="1:13" ht="12.75" customHeight="1" x14ac:dyDescent="0.2">
      <c r="A44" s="347" t="s">
        <v>264</v>
      </c>
      <c r="B44" s="348"/>
      <c r="C44" s="348"/>
      <c r="D44" s="349"/>
      <c r="E44" s="369">
        <v>233.62183754993342</v>
      </c>
      <c r="F44" s="370"/>
      <c r="G44" s="369">
        <v>234.62183754993299</v>
      </c>
      <c r="H44" s="370"/>
      <c r="I44" s="369">
        <v>235.62183754993299</v>
      </c>
      <c r="J44" s="370"/>
      <c r="K44" s="369">
        <v>235.62183754993299</v>
      </c>
      <c r="L44" s="370"/>
    </row>
    <row r="45" spans="1:13" ht="12.75" customHeight="1" x14ac:dyDescent="0.2">
      <c r="A45" s="354" t="s">
        <v>115</v>
      </c>
      <c r="B45" s="355"/>
      <c r="C45" s="355"/>
      <c r="D45" s="356"/>
      <c r="E45" s="369"/>
      <c r="F45" s="370"/>
      <c r="G45" s="369"/>
      <c r="H45" s="370"/>
      <c r="I45" s="369"/>
      <c r="J45" s="370"/>
      <c r="K45" s="369"/>
      <c r="L45" s="370"/>
      <c r="M45" s="33"/>
    </row>
    <row r="46" spans="1:13" ht="12.75" customHeight="1" x14ac:dyDescent="0.2">
      <c r="A46" s="362" t="s">
        <v>262</v>
      </c>
      <c r="B46" s="363"/>
      <c r="C46" s="363"/>
      <c r="D46" s="364"/>
      <c r="E46" s="369"/>
      <c r="F46" s="370"/>
      <c r="G46" s="369"/>
      <c r="H46" s="370"/>
      <c r="I46" s="369"/>
      <c r="J46" s="370"/>
      <c r="K46" s="369"/>
      <c r="L46" s="370"/>
    </row>
    <row r="47" spans="1:13" ht="12.75" customHeight="1" x14ac:dyDescent="0.2">
      <c r="A47" s="365" t="s">
        <v>265</v>
      </c>
      <c r="B47" s="366"/>
      <c r="C47" s="366"/>
      <c r="D47" s="367"/>
      <c r="E47" s="350">
        <f>E5/E9</f>
        <v>0</v>
      </c>
      <c r="F47" s="351"/>
      <c r="G47" s="350">
        <f>G5/G9</f>
        <v>0</v>
      </c>
      <c r="H47" s="351"/>
      <c r="I47" s="350">
        <v>0</v>
      </c>
      <c r="J47" s="351"/>
      <c r="K47" s="350">
        <v>0</v>
      </c>
      <c r="L47" s="351"/>
    </row>
    <row r="48" spans="1:13" ht="12.75" customHeight="1" x14ac:dyDescent="0.2">
      <c r="A48" s="354" t="s">
        <v>266</v>
      </c>
      <c r="B48" s="355"/>
      <c r="C48" s="355"/>
      <c r="D48" s="356"/>
      <c r="E48" s="350"/>
      <c r="F48" s="351"/>
      <c r="G48" s="350"/>
      <c r="H48" s="351"/>
      <c r="I48" s="350"/>
      <c r="J48" s="351"/>
      <c r="K48" s="350"/>
      <c r="L48" s="351"/>
    </row>
    <row r="49" spans="1:12" ht="12.75" customHeight="1" x14ac:dyDescent="0.2">
      <c r="A49" s="362" t="s">
        <v>262</v>
      </c>
      <c r="B49" s="363"/>
      <c r="C49" s="363"/>
      <c r="D49" s="364"/>
      <c r="E49" s="350"/>
      <c r="F49" s="351"/>
      <c r="G49" s="350"/>
      <c r="H49" s="351"/>
      <c r="I49" s="350"/>
      <c r="J49" s="351"/>
      <c r="K49" s="350"/>
      <c r="L49" s="351"/>
    </row>
    <row r="50" spans="1:12" ht="12.75" customHeight="1" x14ac:dyDescent="0.2">
      <c r="A50" s="347" t="s">
        <v>267</v>
      </c>
      <c r="B50" s="348"/>
      <c r="C50" s="348"/>
      <c r="D50" s="349"/>
      <c r="E50" s="350">
        <f>E6/E9</f>
        <v>0.29411764705882354</v>
      </c>
      <c r="F50" s="351"/>
      <c r="G50" s="350">
        <f>G6/G9</f>
        <v>0.5</v>
      </c>
      <c r="H50" s="351"/>
      <c r="I50" s="350">
        <v>0.5</v>
      </c>
      <c r="J50" s="351"/>
      <c r="K50" s="350">
        <v>0.5</v>
      </c>
      <c r="L50" s="351"/>
    </row>
    <row r="51" spans="1:12" ht="12.75" customHeight="1" x14ac:dyDescent="0.2">
      <c r="A51" s="354" t="s">
        <v>268</v>
      </c>
      <c r="B51" s="355"/>
      <c r="C51" s="355"/>
      <c r="D51" s="356"/>
      <c r="E51" s="350"/>
      <c r="F51" s="351"/>
      <c r="G51" s="350"/>
      <c r="H51" s="351"/>
      <c r="I51" s="350"/>
      <c r="J51" s="351"/>
      <c r="K51" s="350"/>
      <c r="L51" s="351"/>
    </row>
    <row r="52" spans="1:12" ht="13.5" customHeight="1" x14ac:dyDescent="0.2">
      <c r="A52" s="368" t="s">
        <v>262</v>
      </c>
      <c r="B52" s="355"/>
      <c r="C52" s="355"/>
      <c r="D52" s="356"/>
      <c r="E52" s="350"/>
      <c r="F52" s="351"/>
      <c r="G52" s="350"/>
      <c r="H52" s="351"/>
      <c r="I52" s="350"/>
      <c r="J52" s="351"/>
      <c r="K52" s="350"/>
      <c r="L52" s="351"/>
    </row>
    <row r="53" spans="1:12" ht="13.15" customHeight="1" x14ac:dyDescent="0.2">
      <c r="A53" s="365" t="s">
        <v>269</v>
      </c>
      <c r="B53" s="366"/>
      <c r="C53" s="366"/>
      <c r="D53" s="367"/>
      <c r="E53" s="350">
        <f>E30/E29</f>
        <v>0</v>
      </c>
      <c r="F53" s="351"/>
      <c r="G53" s="350">
        <f>G30/G29</f>
        <v>0</v>
      </c>
      <c r="H53" s="351"/>
      <c r="I53" s="350">
        <v>0</v>
      </c>
      <c r="J53" s="351"/>
      <c r="K53" s="350">
        <v>0</v>
      </c>
      <c r="L53" s="351"/>
    </row>
    <row r="54" spans="1:12" ht="13.15" customHeight="1" x14ac:dyDescent="0.2">
      <c r="A54" s="354" t="s">
        <v>270</v>
      </c>
      <c r="B54" s="355"/>
      <c r="C54" s="355"/>
      <c r="D54" s="356"/>
      <c r="E54" s="350"/>
      <c r="F54" s="351"/>
      <c r="G54" s="350"/>
      <c r="H54" s="351"/>
      <c r="I54" s="350"/>
      <c r="J54" s="351"/>
      <c r="K54" s="350"/>
      <c r="L54" s="351"/>
    </row>
    <row r="55" spans="1:12" ht="13.15" customHeight="1" x14ac:dyDescent="0.2">
      <c r="A55" s="362" t="s">
        <v>271</v>
      </c>
      <c r="B55" s="363"/>
      <c r="C55" s="363"/>
      <c r="D55" s="364"/>
      <c r="E55" s="350"/>
      <c r="F55" s="351"/>
      <c r="G55" s="350"/>
      <c r="H55" s="351"/>
      <c r="I55" s="350"/>
      <c r="J55" s="351"/>
      <c r="K55" s="350"/>
      <c r="L55" s="351"/>
    </row>
    <row r="56" spans="1:12" ht="13.15" customHeight="1" x14ac:dyDescent="0.2">
      <c r="A56" s="365" t="s">
        <v>272</v>
      </c>
      <c r="B56" s="366"/>
      <c r="C56" s="366"/>
      <c r="D56" s="367"/>
      <c r="E56" s="360">
        <f>E30/E9</f>
        <v>0</v>
      </c>
      <c r="F56" s="361"/>
      <c r="G56" s="360">
        <f>G30/G9</f>
        <v>0</v>
      </c>
      <c r="H56" s="361"/>
      <c r="I56" s="360">
        <v>0</v>
      </c>
      <c r="J56" s="361"/>
      <c r="K56" s="360">
        <v>0</v>
      </c>
      <c r="L56" s="361"/>
    </row>
    <row r="57" spans="1:12" ht="13.15" customHeight="1" x14ac:dyDescent="0.2">
      <c r="A57" s="354" t="s">
        <v>273</v>
      </c>
      <c r="B57" s="355"/>
      <c r="C57" s="355"/>
      <c r="D57" s="356"/>
      <c r="E57" s="360"/>
      <c r="F57" s="361"/>
      <c r="G57" s="360"/>
      <c r="H57" s="361"/>
      <c r="I57" s="360"/>
      <c r="J57" s="361"/>
      <c r="K57" s="360"/>
      <c r="L57" s="361"/>
    </row>
    <row r="58" spans="1:12" ht="13.15" customHeight="1" x14ac:dyDescent="0.2">
      <c r="A58" s="362" t="s">
        <v>262</v>
      </c>
      <c r="B58" s="363"/>
      <c r="C58" s="363"/>
      <c r="D58" s="364"/>
      <c r="E58" s="360"/>
      <c r="F58" s="361"/>
      <c r="G58" s="360"/>
      <c r="H58" s="361"/>
      <c r="I58" s="360"/>
      <c r="J58" s="361"/>
      <c r="K58" s="360"/>
      <c r="L58" s="361"/>
    </row>
    <row r="59" spans="1:12" ht="13.15" customHeight="1" x14ac:dyDescent="0.2">
      <c r="A59" s="347" t="s">
        <v>274</v>
      </c>
      <c r="B59" s="348"/>
      <c r="C59" s="348"/>
      <c r="D59" s="349"/>
      <c r="E59" s="350">
        <f>E30/E28</f>
        <v>0</v>
      </c>
      <c r="F59" s="351"/>
      <c r="G59" s="350">
        <f>G30/G28</f>
        <v>0</v>
      </c>
      <c r="H59" s="351"/>
      <c r="I59" s="350">
        <v>0</v>
      </c>
      <c r="J59" s="351"/>
      <c r="K59" s="350">
        <v>0</v>
      </c>
      <c r="L59" s="351"/>
    </row>
    <row r="60" spans="1:12" ht="13.15" customHeight="1" x14ac:dyDescent="0.2">
      <c r="A60" s="354" t="s">
        <v>273</v>
      </c>
      <c r="B60" s="355"/>
      <c r="C60" s="355"/>
      <c r="D60" s="356"/>
      <c r="E60" s="350"/>
      <c r="F60" s="351"/>
      <c r="G60" s="350"/>
      <c r="H60" s="351"/>
      <c r="I60" s="350"/>
      <c r="J60" s="351"/>
      <c r="K60" s="350"/>
      <c r="L60" s="351"/>
    </row>
    <row r="61" spans="1:12" ht="13.9" customHeight="1" thickBot="1" x14ac:dyDescent="0.25">
      <c r="A61" s="357" t="s">
        <v>220</v>
      </c>
      <c r="B61" s="358"/>
      <c r="C61" s="358"/>
      <c r="D61" s="359"/>
      <c r="E61" s="352"/>
      <c r="F61" s="353"/>
      <c r="G61" s="352"/>
      <c r="H61" s="353"/>
      <c r="I61" s="352"/>
      <c r="J61" s="353"/>
      <c r="K61" s="352"/>
      <c r="L61" s="353"/>
    </row>
    <row r="64" spans="1:12" x14ac:dyDescent="0.2">
      <c r="A64" s="346"/>
      <c r="B64" s="346"/>
      <c r="C64" s="346"/>
      <c r="D64" s="346"/>
      <c r="E64" s="346"/>
      <c r="F64" s="346"/>
      <c r="G64" s="346"/>
      <c r="H64" s="346"/>
      <c r="I64" s="346"/>
      <c r="J64" s="346"/>
      <c r="K64" s="346"/>
      <c r="L64" s="346"/>
    </row>
  </sheetData>
  <customSheetViews>
    <customSheetView guid="{5274FD7E-76C2-47C3-8C9C-C2C181076605}" showPageBreaks="1" showRuler="0" topLeftCell="A49">
      <selection activeCell="N29" sqref="N29"/>
      <rowBreaks count="1" manualBreakCount="1">
        <brk id="60" max="11" man="1"/>
      </rowBreaks>
      <pageMargins left="0.39370078740157483" right="0.39370078740157483" top="0.6692913385826772" bottom="0.19685039370078741" header="0.19685039370078741" footer="0.19685039370078741"/>
      <printOptions horizontalCentered="1"/>
      <pageSetup scale="80" orientation="portrait" r:id="rId1"/>
      <headerFooter alignWithMargins="0">
        <oddHeader>&amp;C&amp;B</oddHeader>
        <oddFooter>&amp;L&amp;"Tahoma,Corsivo"&amp;8&amp;F&amp;R&amp;P</oddFooter>
      </headerFooter>
    </customSheetView>
    <customSheetView guid="{0CDFE071-D2BF-4AC9-96FE-3C7CC2EB89D1}" showPageBreaks="1" printArea="1" topLeftCell="A13">
      <selection activeCell="E34" sqref="E34:F36"/>
      <rowBreaks count="1" manualBreakCount="1">
        <brk id="60" max="11" man="1"/>
      </rowBreaks>
      <pageMargins left="0.39370078740157483" right="0.39370078740157483" top="0.6692913385826772" bottom="0.19685039370078741" header="0.19685039370078741" footer="0.19685039370078741"/>
      <printOptions horizontalCentered="1"/>
      <pageSetup scale="80" orientation="portrait" r:id="rId2"/>
      <headerFooter alignWithMargins="0">
        <oddHeader>&amp;C&amp;B</oddHeader>
        <oddFooter>&amp;L&amp;"Tahoma,Corsivo"&amp;8&amp;F&amp;R&amp;P</oddFooter>
      </headerFooter>
    </customSheetView>
    <customSheetView guid="{FD66CCA4-E734-40F6-A42D-704ADC03C8FF}" showPageBreaks="1" printArea="1" showRuler="0" topLeftCell="A7">
      <selection activeCell="S19" sqref="S19"/>
      <rowBreaks count="1" manualBreakCount="1">
        <brk id="60" max="11" man="1"/>
      </rowBreaks>
      <pageMargins left="0.39370078740157483" right="0.39370078740157483" top="0.6692913385826772" bottom="0.19685039370078741" header="0.19685039370078741" footer="0.19685039370078741"/>
      <printOptions horizontalCentered="1"/>
      <pageSetup scale="80" orientation="portrait" r:id="rId3"/>
      <headerFooter alignWithMargins="0">
        <oddHeader>&amp;C&amp;B</oddHeader>
        <oddFooter>&amp;L&amp;"Tahoma,Corsivo"&amp;8&amp;F&amp;R&amp;P</oddFooter>
      </headerFooter>
    </customSheetView>
  </customSheetViews>
  <mergeCells count="164">
    <mergeCell ref="I5:J5"/>
    <mergeCell ref="G5:H5"/>
    <mergeCell ref="E5:F5"/>
    <mergeCell ref="A8:D8"/>
    <mergeCell ref="K8:L8"/>
    <mergeCell ref="I6:J6"/>
    <mergeCell ref="A7:D7"/>
    <mergeCell ref="E7:F7"/>
    <mergeCell ref="K14:L14"/>
    <mergeCell ref="A13:D13"/>
    <mergeCell ref="A10:L10"/>
    <mergeCell ref="A1:J1"/>
    <mergeCell ref="A2:L2"/>
    <mergeCell ref="A3:L3"/>
    <mergeCell ref="A4:D4"/>
    <mergeCell ref="E4:F4"/>
    <mergeCell ref="A12:D12"/>
    <mergeCell ref="E12:F12"/>
    <mergeCell ref="G12:H12"/>
    <mergeCell ref="I12:J12"/>
    <mergeCell ref="K12:L12"/>
    <mergeCell ref="A5:D5"/>
    <mergeCell ref="K7:L7"/>
    <mergeCell ref="A9:D9"/>
    <mergeCell ref="E9:F9"/>
    <mergeCell ref="G9:H9"/>
    <mergeCell ref="G4:H4"/>
    <mergeCell ref="I4:J4"/>
    <mergeCell ref="K4:L4"/>
    <mergeCell ref="I9:J9"/>
    <mergeCell ref="K9:L9"/>
    <mergeCell ref="G6:H6"/>
    <mergeCell ref="I16:J16"/>
    <mergeCell ref="K16:L16"/>
    <mergeCell ref="A15:D15"/>
    <mergeCell ref="E15:F15"/>
    <mergeCell ref="I20:J20"/>
    <mergeCell ref="G7:H7"/>
    <mergeCell ref="I7:J7"/>
    <mergeCell ref="A11:L11"/>
    <mergeCell ref="A6:D6"/>
    <mergeCell ref="E6:F6"/>
    <mergeCell ref="K6:L6"/>
    <mergeCell ref="A17:L17"/>
    <mergeCell ref="A18:L18"/>
    <mergeCell ref="I13:J13"/>
    <mergeCell ref="K15:L15"/>
    <mergeCell ref="A16:D16"/>
    <mergeCell ref="E16:F16"/>
    <mergeCell ref="G16:H16"/>
    <mergeCell ref="A14:D14"/>
    <mergeCell ref="E14:F14"/>
    <mergeCell ref="G14:H14"/>
    <mergeCell ref="G15:H15"/>
    <mergeCell ref="I15:J15"/>
    <mergeCell ref="I14:J14"/>
    <mergeCell ref="A23:L23"/>
    <mergeCell ref="A26:L26"/>
    <mergeCell ref="A27:D27"/>
    <mergeCell ref="E27:F27"/>
    <mergeCell ref="G27:H27"/>
    <mergeCell ref="I27:J27"/>
    <mergeCell ref="K27:L27"/>
    <mergeCell ref="K19:L19"/>
    <mergeCell ref="K20:L20"/>
    <mergeCell ref="A21:D21"/>
    <mergeCell ref="E21:F21"/>
    <mergeCell ref="G21:H21"/>
    <mergeCell ref="I21:J21"/>
    <mergeCell ref="K21:L21"/>
    <mergeCell ref="A20:D20"/>
    <mergeCell ref="E20:F20"/>
    <mergeCell ref="G20:H20"/>
    <mergeCell ref="A19:D19"/>
    <mergeCell ref="E19:F19"/>
    <mergeCell ref="G19:H19"/>
    <mergeCell ref="I19:J19"/>
    <mergeCell ref="A30:D30"/>
    <mergeCell ref="I30:J30"/>
    <mergeCell ref="K28:L28"/>
    <mergeCell ref="A29:D29"/>
    <mergeCell ref="E29:F29"/>
    <mergeCell ref="G29:H29"/>
    <mergeCell ref="I29:J29"/>
    <mergeCell ref="K29:L29"/>
    <mergeCell ref="K30:L30"/>
    <mergeCell ref="A28:D28"/>
    <mergeCell ref="E28:F28"/>
    <mergeCell ref="G28:H28"/>
    <mergeCell ref="I28:J28"/>
    <mergeCell ref="A34:D34"/>
    <mergeCell ref="E34:F34"/>
    <mergeCell ref="G34:H34"/>
    <mergeCell ref="I34:J34"/>
    <mergeCell ref="A46:D46"/>
    <mergeCell ref="A41:D41"/>
    <mergeCell ref="E41:F43"/>
    <mergeCell ref="A33:L33"/>
    <mergeCell ref="K38:L40"/>
    <mergeCell ref="A39:D39"/>
    <mergeCell ref="A40:D40"/>
    <mergeCell ref="K34:L34"/>
    <mergeCell ref="A35:D35"/>
    <mergeCell ref="E35:F37"/>
    <mergeCell ref="G35:H37"/>
    <mergeCell ref="I35:J37"/>
    <mergeCell ref="K35:L37"/>
    <mergeCell ref="A36:D36"/>
    <mergeCell ref="A38:D38"/>
    <mergeCell ref="E38:F40"/>
    <mergeCell ref="G38:H40"/>
    <mergeCell ref="I38:J40"/>
    <mergeCell ref="A37:D37"/>
    <mergeCell ref="G41:H43"/>
    <mergeCell ref="I41:J43"/>
    <mergeCell ref="A48:D48"/>
    <mergeCell ref="A49:D49"/>
    <mergeCell ref="A44:D44"/>
    <mergeCell ref="E44:F46"/>
    <mergeCell ref="K41:L43"/>
    <mergeCell ref="A42:D42"/>
    <mergeCell ref="A43:D43"/>
    <mergeCell ref="K44:L46"/>
    <mergeCell ref="A45:D45"/>
    <mergeCell ref="A47:D47"/>
    <mergeCell ref="E47:F49"/>
    <mergeCell ref="G47:H49"/>
    <mergeCell ref="I47:J49"/>
    <mergeCell ref="K47:L49"/>
    <mergeCell ref="G44:H46"/>
    <mergeCell ref="I44:J46"/>
    <mergeCell ref="G53:H55"/>
    <mergeCell ref="I53:J55"/>
    <mergeCell ref="K53:L55"/>
    <mergeCell ref="A54:D54"/>
    <mergeCell ref="A55:D55"/>
    <mergeCell ref="A50:D50"/>
    <mergeCell ref="E50:F52"/>
    <mergeCell ref="G50:H52"/>
    <mergeCell ref="I50:J52"/>
    <mergeCell ref="K13:L13"/>
    <mergeCell ref="K5:L5"/>
    <mergeCell ref="E13:F13"/>
    <mergeCell ref="G13:H13"/>
    <mergeCell ref="A64:L64"/>
    <mergeCell ref="A59:D59"/>
    <mergeCell ref="E59:F61"/>
    <mergeCell ref="G59:H61"/>
    <mergeCell ref="I59:J61"/>
    <mergeCell ref="K59:L61"/>
    <mergeCell ref="A60:D60"/>
    <mergeCell ref="A61:D61"/>
    <mergeCell ref="K56:L58"/>
    <mergeCell ref="A57:D57"/>
    <mergeCell ref="A58:D58"/>
    <mergeCell ref="A56:D56"/>
    <mergeCell ref="E56:F58"/>
    <mergeCell ref="G56:H58"/>
    <mergeCell ref="I56:J58"/>
    <mergeCell ref="K50:L52"/>
    <mergeCell ref="A51:D51"/>
    <mergeCell ref="A52:D52"/>
    <mergeCell ref="A53:D53"/>
    <mergeCell ref="E53:F55"/>
  </mergeCells>
  <phoneticPr fontId="25" type="noConversion"/>
  <printOptions horizontalCentered="1"/>
  <pageMargins left="0.39370078740157483" right="0.39370078740157483" top="0.6692913385826772" bottom="0.19685039370078741" header="0.19685039370078741" footer="0.19685039370078741"/>
  <pageSetup scale="80" orientation="portrait" r:id="rId4"/>
  <headerFooter alignWithMargins="0">
    <oddHeader>&amp;C
COMUNE DI ARIGNANO</oddHeader>
    <oddFooter>&amp;L&amp;"Tahoma,Corsivo"&amp;8&amp;F&amp;R&amp;P</oddFooter>
  </headerFooter>
  <rowBreaks count="1" manualBreakCount="1">
    <brk id="6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4"/>
  <sheetViews>
    <sheetView zoomScaleNormal="100" workbookViewId="0">
      <selection activeCell="P40" sqref="P40"/>
    </sheetView>
  </sheetViews>
  <sheetFormatPr defaultRowHeight="12.75" x14ac:dyDescent="0.2"/>
  <cols>
    <col min="1" max="9" width="9.140625" style="4"/>
    <col min="10" max="10" width="10.140625" style="4" bestFit="1" customWidth="1"/>
    <col min="11" max="11" width="9.140625" style="4"/>
    <col min="12" max="12" width="9.7109375" style="4" customWidth="1"/>
    <col min="13" max="13" width="11.42578125" style="4" customWidth="1"/>
    <col min="14" max="14" width="11" style="4" customWidth="1"/>
    <col min="15" max="15" width="19" style="4" bestFit="1" customWidth="1"/>
    <col min="16" max="16384" width="9.140625" style="4"/>
  </cols>
  <sheetData>
    <row r="1" spans="1:15" ht="21.75" customHeight="1" x14ac:dyDescent="0.2">
      <c r="A1" s="570"/>
      <c r="B1" s="571"/>
      <c r="C1" s="571"/>
      <c r="D1" s="571"/>
      <c r="E1" s="571"/>
      <c r="F1" s="571"/>
      <c r="G1" s="571"/>
      <c r="H1" s="571"/>
      <c r="I1" s="571"/>
      <c r="J1" s="571"/>
      <c r="K1" s="571"/>
      <c r="L1" s="571"/>
      <c r="M1" s="2" t="s">
        <v>349</v>
      </c>
      <c r="N1" s="3">
        <v>2020</v>
      </c>
    </row>
    <row r="2" spans="1:15" ht="24.75" customHeight="1" thickBot="1" x14ac:dyDescent="0.25">
      <c r="A2" s="572" t="s">
        <v>114</v>
      </c>
      <c r="B2" s="483"/>
      <c r="C2" s="483"/>
      <c r="D2" s="483"/>
      <c r="E2" s="483"/>
      <c r="F2" s="483"/>
      <c r="G2" s="483"/>
      <c r="H2" s="483"/>
      <c r="I2" s="483"/>
      <c r="J2" s="483"/>
      <c r="K2" s="483"/>
      <c r="L2" s="483"/>
      <c r="M2" s="483"/>
      <c r="N2" s="573"/>
    </row>
    <row r="3" spans="1:15" ht="13.5" customHeight="1" x14ac:dyDescent="0.2">
      <c r="A3" s="414" t="s">
        <v>115</v>
      </c>
      <c r="B3" s="415"/>
      <c r="C3" s="415"/>
      <c r="D3" s="415"/>
      <c r="E3" s="415"/>
      <c r="F3" s="415"/>
      <c r="G3" s="415"/>
      <c r="H3" s="415"/>
      <c r="I3" s="415"/>
      <c r="J3" s="415"/>
      <c r="K3" s="415"/>
      <c r="L3" s="415"/>
      <c r="M3" s="415"/>
      <c r="N3" s="416"/>
    </row>
    <row r="4" spans="1:15" ht="15" customHeight="1" x14ac:dyDescent="0.2">
      <c r="A4" s="574" t="s">
        <v>116</v>
      </c>
      <c r="B4" s="575"/>
      <c r="C4" s="575"/>
      <c r="D4" s="575"/>
      <c r="E4" s="575"/>
      <c r="F4" s="575"/>
      <c r="G4" s="567">
        <f>N1 - 3</f>
        <v>2017</v>
      </c>
      <c r="H4" s="567"/>
      <c r="I4" s="567">
        <f>N1-2</f>
        <v>2018</v>
      </c>
      <c r="J4" s="567"/>
      <c r="K4" s="567">
        <f>N1-1</f>
        <v>2019</v>
      </c>
      <c r="L4" s="567"/>
      <c r="M4" s="576">
        <v>2020</v>
      </c>
      <c r="N4" s="577"/>
      <c r="O4" s="5"/>
    </row>
    <row r="5" spans="1:15" ht="12.75" customHeight="1" x14ac:dyDescent="0.2">
      <c r="A5" s="477" t="s">
        <v>457</v>
      </c>
      <c r="B5" s="478"/>
      <c r="C5" s="478"/>
      <c r="D5" s="478"/>
      <c r="E5" s="478"/>
      <c r="F5" s="478"/>
      <c r="G5" s="579">
        <v>1067</v>
      </c>
      <c r="H5" s="580"/>
      <c r="I5" s="581">
        <v>1085</v>
      </c>
      <c r="J5" s="581"/>
      <c r="K5" s="581">
        <v>1075</v>
      </c>
      <c r="L5" s="581"/>
      <c r="M5" s="540"/>
      <c r="N5" s="541"/>
    </row>
    <row r="6" spans="1:15" ht="12.75" customHeight="1" x14ac:dyDescent="0.2">
      <c r="A6" s="546" t="s">
        <v>117</v>
      </c>
      <c r="B6" s="547"/>
      <c r="C6" s="547"/>
      <c r="D6" s="547"/>
      <c r="E6" s="547"/>
      <c r="F6" s="547"/>
      <c r="G6" s="554">
        <v>41</v>
      </c>
      <c r="H6" s="555"/>
      <c r="I6" s="542">
        <v>35</v>
      </c>
      <c r="J6" s="542"/>
      <c r="K6" s="542">
        <v>40</v>
      </c>
      <c r="L6" s="542"/>
      <c r="M6" s="540"/>
      <c r="N6" s="541"/>
      <c r="O6" s="5"/>
    </row>
    <row r="7" spans="1:15" hidden="1" x14ac:dyDescent="0.2">
      <c r="A7" s="549"/>
      <c r="B7" s="550"/>
      <c r="C7" s="550"/>
      <c r="D7" s="550"/>
      <c r="E7" s="550"/>
      <c r="F7" s="550"/>
      <c r="G7" s="550"/>
      <c r="H7" s="550"/>
      <c r="I7" s="550"/>
      <c r="J7" s="550"/>
      <c r="K7" s="550"/>
      <c r="L7" s="550"/>
      <c r="M7" s="550"/>
      <c r="N7" s="578"/>
    </row>
    <row r="8" spans="1:15" ht="13.15" customHeight="1" x14ac:dyDescent="0.2">
      <c r="A8" s="574" t="s">
        <v>116</v>
      </c>
      <c r="B8" s="575"/>
      <c r="C8" s="575"/>
      <c r="D8" s="575"/>
      <c r="E8" s="575"/>
      <c r="F8" s="575"/>
      <c r="G8" s="567">
        <v>2017</v>
      </c>
      <c r="H8" s="567"/>
      <c r="I8" s="567">
        <v>2018</v>
      </c>
      <c r="J8" s="567"/>
      <c r="K8" s="567">
        <f>N1-1</f>
        <v>2019</v>
      </c>
      <c r="L8" s="565"/>
      <c r="M8" s="567">
        <v>2020</v>
      </c>
      <c r="N8" s="565"/>
    </row>
    <row r="9" spans="1:15" ht="15" customHeight="1" x14ac:dyDescent="0.2">
      <c r="A9" s="512" t="s">
        <v>118</v>
      </c>
      <c r="B9" s="518"/>
      <c r="C9" s="518"/>
      <c r="D9" s="518"/>
      <c r="E9" s="518"/>
      <c r="F9" s="518"/>
      <c r="G9" s="560">
        <v>7</v>
      </c>
      <c r="H9" s="561"/>
      <c r="I9" s="562">
        <v>7</v>
      </c>
      <c r="J9" s="562"/>
      <c r="K9" s="562">
        <v>7</v>
      </c>
      <c r="L9" s="562"/>
      <c r="M9" s="540"/>
      <c r="N9" s="541"/>
    </row>
    <row r="10" spans="1:15" ht="15" customHeight="1" x14ac:dyDescent="0.2">
      <c r="A10" s="546" t="s">
        <v>119</v>
      </c>
      <c r="B10" s="547"/>
      <c r="C10" s="547"/>
      <c r="D10" s="547"/>
      <c r="E10" s="547"/>
      <c r="F10" s="547"/>
      <c r="G10" s="554">
        <v>7</v>
      </c>
      <c r="H10" s="555"/>
      <c r="I10" s="542">
        <v>10</v>
      </c>
      <c r="J10" s="542"/>
      <c r="K10" s="542">
        <v>7</v>
      </c>
      <c r="L10" s="542"/>
      <c r="M10" s="540"/>
      <c r="N10" s="541"/>
    </row>
    <row r="11" spans="1:15" ht="13.15" customHeight="1" x14ac:dyDescent="0.2">
      <c r="A11" s="546" t="s">
        <v>120</v>
      </c>
      <c r="B11" s="547"/>
      <c r="C11" s="547"/>
      <c r="D11" s="547"/>
      <c r="E11" s="547"/>
      <c r="F11" s="547"/>
      <c r="G11" s="554">
        <v>59</v>
      </c>
      <c r="H11" s="555"/>
      <c r="I11" s="542">
        <v>29</v>
      </c>
      <c r="J11" s="554"/>
      <c r="K11" s="542">
        <v>49</v>
      </c>
      <c r="L11" s="554"/>
      <c r="M11" s="540"/>
      <c r="N11" s="541"/>
    </row>
    <row r="12" spans="1:15" ht="15" customHeight="1" x14ac:dyDescent="0.2">
      <c r="A12" s="549" t="s">
        <v>121</v>
      </c>
      <c r="B12" s="550"/>
      <c r="C12" s="550"/>
      <c r="D12" s="550"/>
      <c r="E12" s="550"/>
      <c r="F12" s="550"/>
      <c r="G12" s="552">
        <v>38</v>
      </c>
      <c r="H12" s="553"/>
      <c r="I12" s="543">
        <v>37</v>
      </c>
      <c r="J12" s="543"/>
      <c r="K12" s="543">
        <v>29</v>
      </c>
      <c r="L12" s="543"/>
      <c r="M12" s="540"/>
      <c r="N12" s="541"/>
    </row>
    <row r="13" spans="1:15" s="7" customFormat="1" ht="12.75" customHeight="1" x14ac:dyDescent="0.15">
      <c r="A13" s="563" t="s">
        <v>122</v>
      </c>
      <c r="B13" s="564"/>
      <c r="C13" s="564"/>
      <c r="D13" s="564"/>
      <c r="E13" s="564"/>
      <c r="F13" s="564"/>
      <c r="G13" s="565">
        <v>2017</v>
      </c>
      <c r="H13" s="566"/>
      <c r="I13" s="567">
        <v>2018</v>
      </c>
      <c r="J13" s="567"/>
      <c r="K13" s="567">
        <f>N1-1</f>
        <v>2019</v>
      </c>
      <c r="L13" s="567"/>
      <c r="M13" s="568">
        <f>N1</f>
        <v>2020</v>
      </c>
      <c r="N13" s="569"/>
      <c r="O13" s="6"/>
    </row>
    <row r="14" spans="1:15" ht="12.75" customHeight="1" x14ac:dyDescent="0.2">
      <c r="A14" s="557" t="s">
        <v>123</v>
      </c>
      <c r="B14" s="558"/>
      <c r="C14" s="558"/>
      <c r="D14" s="558"/>
      <c r="E14" s="559" t="s">
        <v>124</v>
      </c>
      <c r="F14" s="559"/>
      <c r="G14" s="560">
        <v>53</v>
      </c>
      <c r="H14" s="561"/>
      <c r="I14" s="560">
        <v>49</v>
      </c>
      <c r="J14" s="561"/>
      <c r="K14" s="560">
        <v>52</v>
      </c>
      <c r="L14" s="561"/>
      <c r="M14" s="519"/>
      <c r="N14" s="520"/>
      <c r="O14" s="8"/>
    </row>
    <row r="15" spans="1:15" ht="12.75" customHeight="1" x14ac:dyDescent="0.2">
      <c r="A15" s="546" t="s">
        <v>125</v>
      </c>
      <c r="B15" s="547"/>
      <c r="C15" s="547"/>
      <c r="D15" s="547"/>
      <c r="E15" s="548" t="s">
        <v>126</v>
      </c>
      <c r="F15" s="548" t="s">
        <v>126</v>
      </c>
      <c r="G15" s="554">
        <v>91</v>
      </c>
      <c r="H15" s="555"/>
      <c r="I15" s="554">
        <v>90</v>
      </c>
      <c r="J15" s="555"/>
      <c r="K15" s="554">
        <v>86</v>
      </c>
      <c r="L15" s="555"/>
      <c r="M15" s="540"/>
      <c r="N15" s="541"/>
      <c r="O15" s="8"/>
    </row>
    <row r="16" spans="1:15" ht="12.75" customHeight="1" x14ac:dyDescent="0.2">
      <c r="A16" s="546" t="s">
        <v>127</v>
      </c>
      <c r="B16" s="547"/>
      <c r="C16" s="547"/>
      <c r="D16" s="547"/>
      <c r="E16" s="548" t="s">
        <v>128</v>
      </c>
      <c r="F16" s="548" t="s">
        <v>128</v>
      </c>
      <c r="G16" s="554">
        <v>162</v>
      </c>
      <c r="H16" s="555"/>
      <c r="I16" s="554">
        <v>163</v>
      </c>
      <c r="J16" s="555"/>
      <c r="K16" s="554">
        <v>165</v>
      </c>
      <c r="L16" s="555"/>
      <c r="M16" s="540"/>
      <c r="N16" s="541"/>
      <c r="O16" s="8"/>
    </row>
    <row r="17" spans="1:15" ht="15" customHeight="1" x14ac:dyDescent="0.2">
      <c r="A17" s="546" t="s">
        <v>129</v>
      </c>
      <c r="B17" s="547"/>
      <c r="C17" s="547"/>
      <c r="D17" s="547"/>
      <c r="E17" s="548" t="s">
        <v>130</v>
      </c>
      <c r="F17" s="548" t="s">
        <v>130</v>
      </c>
      <c r="G17" s="554">
        <v>571</v>
      </c>
      <c r="H17" s="555"/>
      <c r="I17" s="554">
        <v>554</v>
      </c>
      <c r="J17" s="555"/>
      <c r="K17" s="554">
        <v>558</v>
      </c>
      <c r="L17" s="555"/>
      <c r="M17" s="540"/>
      <c r="N17" s="541"/>
    </row>
    <row r="18" spans="1:15" ht="15" customHeight="1" x14ac:dyDescent="0.2">
      <c r="A18" s="549" t="s">
        <v>131</v>
      </c>
      <c r="B18" s="550"/>
      <c r="C18" s="550"/>
      <c r="D18" s="550"/>
      <c r="E18" s="551" t="s">
        <v>132</v>
      </c>
      <c r="F18" s="551" t="s">
        <v>132</v>
      </c>
      <c r="G18" s="552">
        <v>202</v>
      </c>
      <c r="H18" s="553"/>
      <c r="I18" s="552">
        <v>211</v>
      </c>
      <c r="J18" s="553"/>
      <c r="K18" s="552">
        <v>226</v>
      </c>
      <c r="L18" s="553"/>
      <c r="M18" s="544"/>
      <c r="N18" s="545"/>
    </row>
    <row r="19" spans="1:15" x14ac:dyDescent="0.2">
      <c r="A19" s="563" t="s">
        <v>133</v>
      </c>
      <c r="B19" s="564"/>
      <c r="C19" s="564"/>
      <c r="D19" s="564"/>
      <c r="E19" s="564"/>
      <c r="F19" s="564"/>
      <c r="G19" s="565">
        <v>201</v>
      </c>
      <c r="H19" s="566"/>
      <c r="I19" s="567">
        <v>2016</v>
      </c>
      <c r="J19" s="567"/>
      <c r="K19" s="567">
        <f>N1-1</f>
        <v>2019</v>
      </c>
      <c r="L19" s="567"/>
      <c r="M19" s="568">
        <f>N1</f>
        <v>2020</v>
      </c>
      <c r="N19" s="569"/>
    </row>
    <row r="20" spans="1:15" ht="15" customHeight="1" x14ac:dyDescent="0.2">
      <c r="A20" s="557" t="s">
        <v>134</v>
      </c>
      <c r="B20" s="558"/>
      <c r="C20" s="558"/>
      <c r="D20" s="558"/>
      <c r="E20" s="559" t="s">
        <v>135</v>
      </c>
      <c r="F20" s="559"/>
      <c r="G20" s="560">
        <v>30</v>
      </c>
      <c r="H20" s="561"/>
      <c r="I20" s="562">
        <v>28</v>
      </c>
      <c r="J20" s="562"/>
      <c r="K20" s="562">
        <v>30</v>
      </c>
      <c r="L20" s="562"/>
      <c r="M20" s="519"/>
      <c r="N20" s="520"/>
    </row>
    <row r="21" spans="1:15" ht="15" customHeight="1" x14ac:dyDescent="0.2">
      <c r="A21" s="546" t="s">
        <v>136</v>
      </c>
      <c r="B21" s="547"/>
      <c r="C21" s="547"/>
      <c r="D21" s="547"/>
      <c r="E21" s="556" t="s">
        <v>137</v>
      </c>
      <c r="F21" s="548"/>
      <c r="G21" s="554">
        <v>104</v>
      </c>
      <c r="H21" s="555"/>
      <c r="I21" s="542">
        <v>105</v>
      </c>
      <c r="J21" s="542"/>
      <c r="K21" s="542">
        <v>97</v>
      </c>
      <c r="L21" s="542"/>
      <c r="M21" s="540"/>
      <c r="N21" s="541"/>
    </row>
    <row r="22" spans="1:15" ht="15" customHeight="1" x14ac:dyDescent="0.2">
      <c r="A22" s="546" t="s">
        <v>138</v>
      </c>
      <c r="B22" s="547"/>
      <c r="C22" s="547"/>
      <c r="D22" s="547"/>
      <c r="E22" s="548" t="s">
        <v>139</v>
      </c>
      <c r="F22" s="548"/>
      <c r="G22" s="554">
        <v>58</v>
      </c>
      <c r="H22" s="555"/>
      <c r="I22" s="542">
        <v>61</v>
      </c>
      <c r="J22" s="542"/>
      <c r="K22" s="542">
        <v>186</v>
      </c>
      <c r="L22" s="542"/>
      <c r="M22" s="540"/>
      <c r="N22" s="541"/>
    </row>
    <row r="23" spans="1:15" ht="15" customHeight="1" x14ac:dyDescent="0.2">
      <c r="A23" s="546" t="s">
        <v>31</v>
      </c>
      <c r="B23" s="547"/>
      <c r="C23" s="547"/>
      <c r="D23" s="547"/>
      <c r="E23" s="548" t="s">
        <v>140</v>
      </c>
      <c r="F23" s="548"/>
      <c r="G23" s="554">
        <v>124</v>
      </c>
      <c r="H23" s="555"/>
      <c r="I23" s="542">
        <v>118</v>
      </c>
      <c r="J23" s="542"/>
      <c r="K23" s="542">
        <v>123</v>
      </c>
      <c r="L23" s="542"/>
      <c r="M23" s="540"/>
      <c r="N23" s="541"/>
    </row>
    <row r="24" spans="1:15" x14ac:dyDescent="0.2">
      <c r="A24" s="549"/>
      <c r="B24" s="550"/>
      <c r="C24" s="550"/>
      <c r="D24" s="550"/>
      <c r="E24" s="551"/>
      <c r="F24" s="551"/>
      <c r="G24" s="543"/>
      <c r="H24" s="543"/>
      <c r="I24" s="552"/>
      <c r="J24" s="553"/>
      <c r="K24" s="543"/>
      <c r="L24" s="543"/>
      <c r="M24" s="544"/>
      <c r="N24" s="545"/>
    </row>
    <row r="25" spans="1:15" ht="15.75" customHeight="1" thickBot="1" x14ac:dyDescent="0.25">
      <c r="A25" s="9" t="s">
        <v>141</v>
      </c>
      <c r="B25" s="10"/>
      <c r="C25" s="11"/>
      <c r="D25" s="12"/>
      <c r="E25" s="13"/>
      <c r="F25" s="10"/>
      <c r="G25" s="11"/>
      <c r="H25" s="14"/>
      <c r="I25" s="532"/>
      <c r="J25" s="533"/>
      <c r="K25" s="533"/>
      <c r="L25" s="534"/>
      <c r="M25" s="535"/>
      <c r="N25" s="536"/>
    </row>
    <row r="27" spans="1:15" ht="13.5" thickBot="1" x14ac:dyDescent="0.25"/>
    <row r="28" spans="1:15" ht="13.5" thickBot="1" x14ac:dyDescent="0.25">
      <c r="A28" s="537" t="s">
        <v>142</v>
      </c>
      <c r="B28" s="538"/>
      <c r="C28" s="538"/>
      <c r="D28" s="538"/>
      <c r="E28" s="538"/>
      <c r="F28" s="538"/>
      <c r="G28" s="538"/>
      <c r="H28" s="538"/>
      <c r="I28" s="538"/>
      <c r="J28" s="538"/>
      <c r="K28" s="538"/>
      <c r="L28" s="538"/>
      <c r="M28" s="538"/>
      <c r="N28" s="539"/>
    </row>
    <row r="29" spans="1:15" ht="12.75" customHeight="1" thickBot="1" x14ac:dyDescent="0.25">
      <c r="A29" s="515" t="s">
        <v>143</v>
      </c>
      <c r="B29" s="516"/>
      <c r="C29" s="516"/>
      <c r="D29" s="516"/>
      <c r="E29" s="516"/>
      <c r="F29" s="516"/>
      <c r="G29" s="516"/>
      <c r="H29" s="516"/>
      <c r="I29" s="516"/>
      <c r="J29" s="516"/>
      <c r="K29" s="516"/>
      <c r="L29" s="516"/>
      <c r="M29" s="516"/>
      <c r="N29" s="517"/>
      <c r="O29" s="15"/>
    </row>
    <row r="30" spans="1:15" ht="13.5" thickBot="1" x14ac:dyDescent="0.25">
      <c r="A30" s="525" t="s">
        <v>144</v>
      </c>
      <c r="B30" s="526"/>
      <c r="C30" s="526"/>
      <c r="D30" s="526"/>
      <c r="E30" s="526"/>
      <c r="F30" s="526"/>
      <c r="G30" s="526"/>
      <c r="H30" s="526"/>
      <c r="I30" s="526"/>
      <c r="J30" s="526"/>
      <c r="K30" s="526"/>
      <c r="L30" s="526"/>
      <c r="M30" s="527"/>
      <c r="N30" s="528"/>
    </row>
    <row r="31" spans="1:15" ht="13.5" customHeight="1" thickBot="1" x14ac:dyDescent="0.25">
      <c r="A31" s="529" t="s">
        <v>145</v>
      </c>
      <c r="B31" s="530"/>
      <c r="C31" s="530"/>
      <c r="D31" s="530"/>
      <c r="E31" s="530"/>
      <c r="F31" s="530"/>
      <c r="G31" s="530"/>
      <c r="H31" s="530"/>
      <c r="I31" s="530"/>
      <c r="J31" s="530"/>
      <c r="K31" s="530"/>
      <c r="L31" s="530"/>
      <c r="M31" s="530"/>
      <c r="N31" s="531"/>
    </row>
    <row r="32" spans="1:15" x14ac:dyDescent="0.2">
      <c r="A32" s="512" t="s">
        <v>146</v>
      </c>
      <c r="B32" s="518"/>
      <c r="C32" s="518"/>
      <c r="D32" s="518"/>
      <c r="E32" s="518"/>
      <c r="F32" s="518"/>
      <c r="G32" s="518"/>
      <c r="H32" s="518"/>
      <c r="I32" s="518"/>
      <c r="J32" s="518"/>
      <c r="K32" s="518"/>
      <c r="L32" s="518"/>
      <c r="M32" s="519">
        <v>1</v>
      </c>
      <c r="N32" s="520"/>
    </row>
    <row r="33" spans="1:14" ht="13.5" thickBot="1" x14ac:dyDescent="0.25">
      <c r="A33" s="521" t="s">
        <v>147</v>
      </c>
      <c r="B33" s="522"/>
      <c r="C33" s="522"/>
      <c r="D33" s="522"/>
      <c r="E33" s="522"/>
      <c r="F33" s="522"/>
      <c r="G33" s="522"/>
      <c r="H33" s="522"/>
      <c r="I33" s="522"/>
      <c r="J33" s="522"/>
      <c r="K33" s="522"/>
      <c r="L33" s="522"/>
      <c r="M33" s="523"/>
      <c r="N33" s="524"/>
    </row>
    <row r="35" spans="1:14" ht="13.5" thickBot="1" x14ac:dyDescent="0.25"/>
    <row r="36" spans="1:14" ht="13.5" thickBot="1" x14ac:dyDescent="0.25">
      <c r="A36" s="414" t="s">
        <v>148</v>
      </c>
      <c r="B36" s="415"/>
      <c r="C36" s="415"/>
      <c r="D36" s="415"/>
      <c r="E36" s="415"/>
      <c r="F36" s="415"/>
      <c r="G36" s="415"/>
      <c r="H36" s="415"/>
      <c r="I36" s="415"/>
      <c r="J36" s="415"/>
      <c r="K36" s="415"/>
      <c r="L36" s="415"/>
      <c r="M36" s="415"/>
      <c r="N36" s="416"/>
    </row>
    <row r="37" spans="1:14" ht="13.5" thickBot="1" x14ac:dyDescent="0.25">
      <c r="A37" s="515" t="s">
        <v>149</v>
      </c>
      <c r="B37" s="516"/>
      <c r="C37" s="516"/>
      <c r="D37" s="516"/>
      <c r="E37" s="516"/>
      <c r="F37" s="517"/>
      <c r="G37" s="374">
        <f>N1-3</f>
        <v>2017</v>
      </c>
      <c r="H37" s="375"/>
      <c r="I37" s="374">
        <f>N1-2</f>
        <v>2018</v>
      </c>
      <c r="J37" s="375"/>
      <c r="K37" s="374">
        <f>N1-1</f>
        <v>2019</v>
      </c>
      <c r="L37" s="375"/>
      <c r="M37" s="510">
        <f>N1</f>
        <v>2020</v>
      </c>
      <c r="N37" s="511"/>
    </row>
    <row r="38" spans="1:14" x14ac:dyDescent="0.2">
      <c r="A38" s="508" t="s">
        <v>150</v>
      </c>
      <c r="B38" s="509"/>
      <c r="C38" s="509"/>
      <c r="D38" s="16" t="s">
        <v>151</v>
      </c>
      <c r="E38" s="509"/>
      <c r="F38" s="509"/>
      <c r="G38" s="512">
        <v>0</v>
      </c>
      <c r="H38" s="513"/>
      <c r="I38" s="512">
        <v>0</v>
      </c>
      <c r="J38" s="513"/>
      <c r="K38" s="508">
        <v>0</v>
      </c>
      <c r="L38" s="514"/>
      <c r="M38" s="508">
        <v>0</v>
      </c>
      <c r="N38" s="514"/>
    </row>
    <row r="39" spans="1:14" x14ac:dyDescent="0.2">
      <c r="A39" s="501" t="s">
        <v>152</v>
      </c>
      <c r="B39" s="502"/>
      <c r="C39" s="502"/>
      <c r="D39" s="17" t="s">
        <v>151</v>
      </c>
      <c r="E39" s="502"/>
      <c r="F39" s="502"/>
      <c r="G39" s="503">
        <v>6</v>
      </c>
      <c r="H39" s="504"/>
      <c r="I39" s="503">
        <v>6</v>
      </c>
      <c r="J39" s="504"/>
      <c r="K39" s="503">
        <v>6</v>
      </c>
      <c r="L39" s="504"/>
      <c r="M39" s="501">
        <v>6</v>
      </c>
      <c r="N39" s="505"/>
    </row>
    <row r="40" spans="1:14" x14ac:dyDescent="0.2">
      <c r="A40" s="501" t="s">
        <v>153</v>
      </c>
      <c r="B40" s="502"/>
      <c r="C40" s="502"/>
      <c r="D40" s="17" t="s">
        <v>151</v>
      </c>
      <c r="E40" s="502"/>
      <c r="F40" s="502"/>
      <c r="G40" s="503">
        <v>30</v>
      </c>
      <c r="H40" s="504"/>
      <c r="I40" s="503">
        <v>30</v>
      </c>
      <c r="J40" s="504"/>
      <c r="K40" s="503">
        <v>30</v>
      </c>
      <c r="L40" s="504"/>
      <c r="M40" s="501">
        <v>30</v>
      </c>
      <c r="N40" s="505"/>
    </row>
    <row r="41" spans="1:14" x14ac:dyDescent="0.2">
      <c r="A41" s="501" t="s">
        <v>154</v>
      </c>
      <c r="B41" s="502"/>
      <c r="C41" s="502"/>
      <c r="D41" s="17" t="s">
        <v>151</v>
      </c>
      <c r="E41" s="502"/>
      <c r="F41" s="502"/>
      <c r="G41" s="503"/>
      <c r="H41" s="504"/>
      <c r="I41" s="503"/>
      <c r="J41" s="504"/>
      <c r="K41" s="503"/>
      <c r="L41" s="504"/>
      <c r="M41" s="501"/>
      <c r="N41" s="505"/>
    </row>
    <row r="42" spans="1:14" ht="13.5" thickBot="1" x14ac:dyDescent="0.25">
      <c r="A42" s="493" t="s">
        <v>155</v>
      </c>
      <c r="B42" s="494"/>
      <c r="C42" s="494"/>
      <c r="D42" s="18" t="s">
        <v>151</v>
      </c>
      <c r="E42" s="495"/>
      <c r="F42" s="495"/>
      <c r="G42" s="496"/>
      <c r="H42" s="497"/>
      <c r="I42" s="496"/>
      <c r="J42" s="497"/>
      <c r="K42" s="496"/>
      <c r="L42" s="497"/>
      <c r="M42" s="506"/>
      <c r="N42" s="507"/>
    </row>
    <row r="43" spans="1:14" ht="15.75" customHeight="1" thickBot="1" x14ac:dyDescent="0.25">
      <c r="A43" s="498"/>
      <c r="B43" s="499"/>
      <c r="C43" s="499"/>
      <c r="D43" s="499"/>
      <c r="E43" s="498" t="s">
        <v>156</v>
      </c>
      <c r="F43" s="499"/>
      <c r="G43" s="498">
        <f>SUM(G38:H42)</f>
        <v>36</v>
      </c>
      <c r="H43" s="500"/>
      <c r="I43" s="498">
        <f>SUM(I38:J42)</f>
        <v>36</v>
      </c>
      <c r="J43" s="500"/>
      <c r="K43" s="498">
        <f>SUM(K38:L42)</f>
        <v>36</v>
      </c>
      <c r="L43" s="500"/>
      <c r="M43" s="498">
        <f>SUM(M38:N42)</f>
        <v>36</v>
      </c>
      <c r="N43" s="500"/>
    </row>
    <row r="46" spans="1:14" x14ac:dyDescent="0.2">
      <c r="A46" s="492"/>
      <c r="B46" s="492"/>
      <c r="C46" s="492"/>
      <c r="E46" s="19"/>
    </row>
    <row r="48" spans="1:14" x14ac:dyDescent="0.2">
      <c r="A48" s="492"/>
      <c r="B48" s="492"/>
    </row>
    <row r="49" spans="1:2" x14ac:dyDescent="0.2">
      <c r="A49" s="492"/>
      <c r="B49" s="492"/>
    </row>
    <row r="50" spans="1:2" x14ac:dyDescent="0.2">
      <c r="A50" s="492"/>
      <c r="B50" s="492"/>
    </row>
    <row r="51" spans="1:2" x14ac:dyDescent="0.2">
      <c r="A51" s="492"/>
      <c r="B51" s="492"/>
    </row>
    <row r="52" spans="1:2" x14ac:dyDescent="0.2">
      <c r="A52" s="492"/>
      <c r="B52" s="492"/>
    </row>
    <row r="53" spans="1:2" x14ac:dyDescent="0.2">
      <c r="A53" s="492"/>
      <c r="B53" s="492"/>
    </row>
    <row r="54" spans="1:2" x14ac:dyDescent="0.2">
      <c r="A54" s="492"/>
      <c r="B54" s="492"/>
    </row>
    <row r="55" spans="1:2" x14ac:dyDescent="0.2">
      <c r="A55" s="492"/>
      <c r="B55" s="492"/>
    </row>
    <row r="56" spans="1:2" x14ac:dyDescent="0.2">
      <c r="A56" s="492"/>
      <c r="B56" s="492"/>
    </row>
    <row r="57" spans="1:2" x14ac:dyDescent="0.2">
      <c r="A57" s="492"/>
      <c r="B57" s="492"/>
    </row>
    <row r="58" spans="1:2" x14ac:dyDescent="0.2">
      <c r="A58" s="492"/>
      <c r="B58" s="492"/>
    </row>
    <row r="59" spans="1:2" x14ac:dyDescent="0.2">
      <c r="A59" s="492"/>
      <c r="B59" s="492"/>
    </row>
    <row r="60" spans="1:2" x14ac:dyDescent="0.2">
      <c r="A60" s="492"/>
      <c r="B60" s="492"/>
    </row>
    <row r="61" spans="1:2" x14ac:dyDescent="0.2">
      <c r="A61" s="492"/>
      <c r="B61" s="492"/>
    </row>
    <row r="62" spans="1:2" x14ac:dyDescent="0.2">
      <c r="A62" s="492"/>
      <c r="B62" s="492"/>
    </row>
    <row r="63" spans="1:2" x14ac:dyDescent="0.2">
      <c r="A63" s="492"/>
      <c r="B63" s="492"/>
    </row>
    <row r="64" spans="1:2" x14ac:dyDescent="0.2">
      <c r="A64" s="492"/>
      <c r="B64" s="492"/>
    </row>
  </sheetData>
  <customSheetViews>
    <customSheetView guid="{5274FD7E-76C2-47C3-8C9C-C2C181076605}" showPageBreaks="1" fitToPage="1" showRuler="0" topLeftCell="A14">
      <selection activeCell="G38" sqref="G38:N42"/>
      <pageMargins left="0.39370078740157483" right="0.39370078740157483" top="0.67" bottom="0.19685039370078741" header="0.19685039370078741" footer="0.19685039370078741"/>
      <pageSetup paperSize="9" scale="65" orientation="landscape" r:id="rId1"/>
      <headerFooter alignWithMargins="0">
        <oddHeader>&amp;C&amp;B</oddHeader>
        <oddFooter>&amp;L&amp;"Tahoma,Corsivo"&amp;8Elenco Processi&amp;R&amp;P</oddFooter>
      </headerFooter>
    </customSheetView>
    <customSheetView guid="{0CDFE071-D2BF-4AC9-96FE-3C7CC2EB89D1}" showPageBreaks="1" fitToPage="1" printArea="1" hiddenRows="1" topLeftCell="A14">
      <selection activeCell="G38" sqref="G38:N42"/>
      <pageMargins left="0.39370078740157483" right="0.39370078740157483" top="0.67" bottom="0.19685039370078741" header="0.19685039370078741" footer="0.19685039370078741"/>
      <pageSetup paperSize="9" scale="98" orientation="landscape" r:id="rId2"/>
      <headerFooter alignWithMargins="0">
        <oddHeader>&amp;C&amp;B</oddHeader>
        <oddFooter>&amp;L&amp;"Tahoma,Corsivo"&amp;8Elenco Processi&amp;R&amp;P</oddFooter>
      </headerFooter>
    </customSheetView>
    <customSheetView guid="{FD66CCA4-E734-40F6-A42D-704ADC03C8FF}" showPageBreaks="1" fitToPage="1" printArea="1" hiddenRows="1" showRuler="0" topLeftCell="A2">
      <selection activeCell="P40" sqref="P40"/>
      <pageMargins left="0.39370078740157483" right="0.39370078740157483" top="0.67" bottom="0.19685039370078741" header="0.19685039370078741" footer="0.19685039370078741"/>
      <pageSetup paperSize="9" scale="99" orientation="landscape" r:id="rId3"/>
      <headerFooter alignWithMargins="0">
        <oddHeader>&amp;C&amp;B</oddHeader>
        <oddFooter>&amp;L&amp;"Tahoma,Corsivo"&amp;8Elenco Processi&amp;R&amp;P</oddFooter>
      </headerFooter>
    </customSheetView>
  </customSheetViews>
  <mergeCells count="189">
    <mergeCell ref="A29:N29"/>
    <mergeCell ref="A1:L1"/>
    <mergeCell ref="A2:N2"/>
    <mergeCell ref="A3:N3"/>
    <mergeCell ref="A4:F4"/>
    <mergeCell ref="G4:H4"/>
    <mergeCell ref="I4:J4"/>
    <mergeCell ref="K4:L4"/>
    <mergeCell ref="M4:N4"/>
    <mergeCell ref="A7:F7"/>
    <mergeCell ref="G7:N7"/>
    <mergeCell ref="A6:F6"/>
    <mergeCell ref="G6:H6"/>
    <mergeCell ref="I6:J6"/>
    <mergeCell ref="K6:L6"/>
    <mergeCell ref="M6:N6"/>
    <mergeCell ref="M8:N8"/>
    <mergeCell ref="A5:F5"/>
    <mergeCell ref="G5:H5"/>
    <mergeCell ref="I5:J5"/>
    <mergeCell ref="K5:L5"/>
    <mergeCell ref="M5:N5"/>
    <mergeCell ref="A8:F8"/>
    <mergeCell ref="G8:H8"/>
    <mergeCell ref="I8:J8"/>
    <mergeCell ref="K8:L8"/>
    <mergeCell ref="M9:N9"/>
    <mergeCell ref="A10:F10"/>
    <mergeCell ref="G10:H10"/>
    <mergeCell ref="I10:J10"/>
    <mergeCell ref="K10:L10"/>
    <mergeCell ref="M10:N10"/>
    <mergeCell ref="A9:F9"/>
    <mergeCell ref="G9:H9"/>
    <mergeCell ref="I9:J9"/>
    <mergeCell ref="K9:L9"/>
    <mergeCell ref="M11:N11"/>
    <mergeCell ref="A12:F12"/>
    <mergeCell ref="G12:H12"/>
    <mergeCell ref="I12:J12"/>
    <mergeCell ref="K12:L12"/>
    <mergeCell ref="M12:N12"/>
    <mergeCell ref="A11:F11"/>
    <mergeCell ref="G11:H11"/>
    <mergeCell ref="I11:J11"/>
    <mergeCell ref="K11:L11"/>
    <mergeCell ref="A15:D15"/>
    <mergeCell ref="E15:F15"/>
    <mergeCell ref="G15:H15"/>
    <mergeCell ref="M13:N13"/>
    <mergeCell ref="A14:D14"/>
    <mergeCell ref="E14:F14"/>
    <mergeCell ref="G14:H14"/>
    <mergeCell ref="I14:J14"/>
    <mergeCell ref="K14:L14"/>
    <mergeCell ref="M14:N14"/>
    <mergeCell ref="K15:L15"/>
    <mergeCell ref="I15:J15"/>
    <mergeCell ref="M15:N15"/>
    <mergeCell ref="A13:F13"/>
    <mergeCell ref="G13:H13"/>
    <mergeCell ref="I13:J13"/>
    <mergeCell ref="K13:L13"/>
    <mergeCell ref="A16:D16"/>
    <mergeCell ref="E16:F16"/>
    <mergeCell ref="G16:H16"/>
    <mergeCell ref="I16:J16"/>
    <mergeCell ref="K16:L16"/>
    <mergeCell ref="M16:N16"/>
    <mergeCell ref="E17:F17"/>
    <mergeCell ref="G17:H17"/>
    <mergeCell ref="I17:J17"/>
    <mergeCell ref="A19:F19"/>
    <mergeCell ref="G19:H19"/>
    <mergeCell ref="I19:J19"/>
    <mergeCell ref="K19:L19"/>
    <mergeCell ref="K17:L17"/>
    <mergeCell ref="M17:N17"/>
    <mergeCell ref="A18:D18"/>
    <mergeCell ref="E18:F18"/>
    <mergeCell ref="G18:H18"/>
    <mergeCell ref="I18:J18"/>
    <mergeCell ref="K18:L18"/>
    <mergeCell ref="M18:N18"/>
    <mergeCell ref="A17:D17"/>
    <mergeCell ref="M19:N19"/>
    <mergeCell ref="G21:H21"/>
    <mergeCell ref="I21:J21"/>
    <mergeCell ref="K21:L21"/>
    <mergeCell ref="A20:D20"/>
    <mergeCell ref="E20:F20"/>
    <mergeCell ref="G20:H20"/>
    <mergeCell ref="I20:J20"/>
    <mergeCell ref="K20:L20"/>
    <mergeCell ref="M20:N20"/>
    <mergeCell ref="I25:L25"/>
    <mergeCell ref="M25:N25"/>
    <mergeCell ref="A28:N28"/>
    <mergeCell ref="M21:N21"/>
    <mergeCell ref="K22:L22"/>
    <mergeCell ref="M22:N22"/>
    <mergeCell ref="K23:L23"/>
    <mergeCell ref="M23:N23"/>
    <mergeCell ref="K24:L24"/>
    <mergeCell ref="M24:N24"/>
    <mergeCell ref="A23:D23"/>
    <mergeCell ref="E23:F23"/>
    <mergeCell ref="A24:D24"/>
    <mergeCell ref="E24:F24"/>
    <mergeCell ref="G24:H24"/>
    <mergeCell ref="I24:J24"/>
    <mergeCell ref="G23:H23"/>
    <mergeCell ref="I23:J23"/>
    <mergeCell ref="A22:D22"/>
    <mergeCell ref="E22:F22"/>
    <mergeCell ref="G22:H22"/>
    <mergeCell ref="I22:J22"/>
    <mergeCell ref="A21:D21"/>
    <mergeCell ref="E21:F21"/>
    <mergeCell ref="A32:C32"/>
    <mergeCell ref="D32:L32"/>
    <mergeCell ref="M32:N32"/>
    <mergeCell ref="A33:C33"/>
    <mergeCell ref="D33:L33"/>
    <mergeCell ref="M33:N33"/>
    <mergeCell ref="A30:C30"/>
    <mergeCell ref="D30:L30"/>
    <mergeCell ref="M30:N30"/>
    <mergeCell ref="A31:N31"/>
    <mergeCell ref="A40:C40"/>
    <mergeCell ref="E40:F40"/>
    <mergeCell ref="A38:C38"/>
    <mergeCell ref="E38:F38"/>
    <mergeCell ref="A39:C39"/>
    <mergeCell ref="E39:F39"/>
    <mergeCell ref="K40:L40"/>
    <mergeCell ref="A36:N36"/>
    <mergeCell ref="G37:H37"/>
    <mergeCell ref="I37:J37"/>
    <mergeCell ref="K37:L37"/>
    <mergeCell ref="M37:N37"/>
    <mergeCell ref="M40:N40"/>
    <mergeCell ref="G38:H38"/>
    <mergeCell ref="I38:J38"/>
    <mergeCell ref="K38:L38"/>
    <mergeCell ref="M38:N38"/>
    <mergeCell ref="K39:L39"/>
    <mergeCell ref="M39:N39"/>
    <mergeCell ref="G39:H39"/>
    <mergeCell ref="I39:J39"/>
    <mergeCell ref="G40:H40"/>
    <mergeCell ref="I40:J40"/>
    <mergeCell ref="A37:F37"/>
    <mergeCell ref="A41:C41"/>
    <mergeCell ref="E41:F41"/>
    <mergeCell ref="K41:L41"/>
    <mergeCell ref="M41:N41"/>
    <mergeCell ref="G41:H41"/>
    <mergeCell ref="I41:J41"/>
    <mergeCell ref="K42:L42"/>
    <mergeCell ref="M42:N42"/>
    <mergeCell ref="M43:N43"/>
    <mergeCell ref="A46:C46"/>
    <mergeCell ref="A42:C42"/>
    <mergeCell ref="E42:F42"/>
    <mergeCell ref="G42:H42"/>
    <mergeCell ref="I42:J42"/>
    <mergeCell ref="E43:F43"/>
    <mergeCell ref="G43:H43"/>
    <mergeCell ref="I43:J43"/>
    <mergeCell ref="K43:L43"/>
    <mergeCell ref="A43:D43"/>
    <mergeCell ref="A59:B59"/>
    <mergeCell ref="A48:B48"/>
    <mergeCell ref="A49:B49"/>
    <mergeCell ref="A50:B50"/>
    <mergeCell ref="A51:B51"/>
    <mergeCell ref="A52:B52"/>
    <mergeCell ref="A53:B53"/>
    <mergeCell ref="A64:B64"/>
    <mergeCell ref="A54:B54"/>
    <mergeCell ref="A55:B55"/>
    <mergeCell ref="A56:B56"/>
    <mergeCell ref="A57:B57"/>
    <mergeCell ref="A58:B58"/>
    <mergeCell ref="A60:B60"/>
    <mergeCell ref="A61:B61"/>
    <mergeCell ref="A62:B62"/>
    <mergeCell ref="A63:B63"/>
  </mergeCells>
  <phoneticPr fontId="25" type="noConversion"/>
  <pageMargins left="0.39370078740157483" right="0.39370078740157483" top="0.67" bottom="0.19685039370078741" header="0.19685039370078741" footer="0.19685039370078741"/>
  <pageSetup paperSize="9" scale="94" orientation="landscape" r:id="rId4"/>
  <headerFooter alignWithMargins="0">
    <oddHeader>&amp;LCOMUNE DI ARIGNANO</oddHeader>
    <oddFooter>&amp;L&amp;"Tahoma,Corsivo"&amp;8Elenco Processi&amp;R&amp;P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08"/>
  <sheetViews>
    <sheetView zoomScaleNormal="100" zoomScalePageLayoutView="90" workbookViewId="0">
      <selection activeCell="Q55" sqref="Q55"/>
    </sheetView>
  </sheetViews>
  <sheetFormatPr defaultRowHeight="12.75" x14ac:dyDescent="0.2"/>
  <cols>
    <col min="1" max="4" width="9.140625" style="4"/>
    <col min="5" max="5" width="12.85546875" style="4" customWidth="1"/>
    <col min="6" max="6" width="14.28515625" style="4" customWidth="1"/>
    <col min="7" max="7" width="14" style="4" customWidth="1"/>
    <col min="8" max="8" width="13.5703125" style="4" customWidth="1"/>
    <col min="9" max="9" width="14" style="4" customWidth="1"/>
    <col min="10" max="10" width="13.5703125" style="4" customWidth="1"/>
    <col min="11" max="11" width="14" style="4" customWidth="1"/>
    <col min="12" max="12" width="13.5703125" style="4" customWidth="1"/>
    <col min="13" max="15" width="9.140625" style="4"/>
    <col min="16" max="16" width="11.7109375" style="4" bestFit="1" customWidth="1"/>
    <col min="17" max="254" width="9.140625" style="4"/>
    <col min="255" max="256" width="14" style="4" bestFit="1" customWidth="1"/>
    <col min="257" max="257" width="14.28515625" style="4" bestFit="1" customWidth="1"/>
    <col min="258" max="258" width="12.7109375" style="4" customWidth="1"/>
    <col min="259" max="259" width="12.42578125" style="4" customWidth="1"/>
    <col min="260" max="260" width="13" style="4" customWidth="1"/>
    <col min="261" max="261" width="12.85546875" style="4" customWidth="1"/>
    <col min="262" max="262" width="13" style="4" customWidth="1"/>
    <col min="263" max="263" width="9.140625" style="4"/>
    <col min="264" max="264" width="19" style="4" bestFit="1" customWidth="1"/>
    <col min="265" max="510" width="9.140625" style="4"/>
    <col min="511" max="512" width="14" style="4" bestFit="1" customWidth="1"/>
    <col min="513" max="513" width="14.28515625" style="4" bestFit="1" customWidth="1"/>
    <col min="514" max="514" width="12.7109375" style="4" customWidth="1"/>
    <col min="515" max="515" width="12.42578125" style="4" customWidth="1"/>
    <col min="516" max="516" width="13" style="4" customWidth="1"/>
    <col min="517" max="517" width="12.85546875" style="4" customWidth="1"/>
    <col min="518" max="518" width="13" style="4" customWidth="1"/>
    <col min="519" max="519" width="9.140625" style="4"/>
    <col min="520" max="520" width="19" style="4" bestFit="1" customWidth="1"/>
    <col min="521" max="766" width="9.140625" style="4"/>
    <col min="767" max="768" width="14" style="4" bestFit="1" customWidth="1"/>
    <col min="769" max="769" width="14.28515625" style="4" bestFit="1" customWidth="1"/>
    <col min="770" max="770" width="12.7109375" style="4" customWidth="1"/>
    <col min="771" max="771" width="12.42578125" style="4" customWidth="1"/>
    <col min="772" max="772" width="13" style="4" customWidth="1"/>
    <col min="773" max="773" width="12.85546875" style="4" customWidth="1"/>
    <col min="774" max="774" width="13" style="4" customWidth="1"/>
    <col min="775" max="775" width="9.140625" style="4"/>
    <col min="776" max="776" width="19" style="4" bestFit="1" customWidth="1"/>
    <col min="777" max="1022" width="9.140625" style="4"/>
    <col min="1023" max="1024" width="14" style="4" bestFit="1" customWidth="1"/>
    <col min="1025" max="1025" width="14.28515625" style="4" bestFit="1" customWidth="1"/>
    <col min="1026" max="1026" width="12.7109375" style="4" customWidth="1"/>
    <col min="1027" max="1027" width="12.42578125" style="4" customWidth="1"/>
    <col min="1028" max="1028" width="13" style="4" customWidth="1"/>
    <col min="1029" max="1029" width="12.85546875" style="4" customWidth="1"/>
    <col min="1030" max="1030" width="13" style="4" customWidth="1"/>
    <col min="1031" max="1031" width="9.140625" style="4"/>
    <col min="1032" max="1032" width="19" style="4" bestFit="1" customWidth="1"/>
    <col min="1033" max="1278" width="9.140625" style="4"/>
    <col min="1279" max="1280" width="14" style="4" bestFit="1" customWidth="1"/>
    <col min="1281" max="1281" width="14.28515625" style="4" bestFit="1" customWidth="1"/>
    <col min="1282" max="1282" width="12.7109375" style="4" customWidth="1"/>
    <col min="1283" max="1283" width="12.42578125" style="4" customWidth="1"/>
    <col min="1284" max="1284" width="13" style="4" customWidth="1"/>
    <col min="1285" max="1285" width="12.85546875" style="4" customWidth="1"/>
    <col min="1286" max="1286" width="13" style="4" customWidth="1"/>
    <col min="1287" max="1287" width="9.140625" style="4"/>
    <col min="1288" max="1288" width="19" style="4" bestFit="1" customWidth="1"/>
    <col min="1289" max="1534" width="9.140625" style="4"/>
    <col min="1535" max="1536" width="14" style="4" bestFit="1" customWidth="1"/>
    <col min="1537" max="1537" width="14.28515625" style="4" bestFit="1" customWidth="1"/>
    <col min="1538" max="1538" width="12.7109375" style="4" customWidth="1"/>
    <col min="1539" max="1539" width="12.42578125" style="4" customWidth="1"/>
    <col min="1540" max="1540" width="13" style="4" customWidth="1"/>
    <col min="1541" max="1541" width="12.85546875" style="4" customWidth="1"/>
    <col min="1542" max="1542" width="13" style="4" customWidth="1"/>
    <col min="1543" max="1543" width="9.140625" style="4"/>
    <col min="1544" max="1544" width="19" style="4" bestFit="1" customWidth="1"/>
    <col min="1545" max="1790" width="9.140625" style="4"/>
    <col min="1791" max="1792" width="14" style="4" bestFit="1" customWidth="1"/>
    <col min="1793" max="1793" width="14.28515625" style="4" bestFit="1" customWidth="1"/>
    <col min="1794" max="1794" width="12.7109375" style="4" customWidth="1"/>
    <col min="1795" max="1795" width="12.42578125" style="4" customWidth="1"/>
    <col min="1796" max="1796" width="13" style="4" customWidth="1"/>
    <col min="1797" max="1797" width="12.85546875" style="4" customWidth="1"/>
    <col min="1798" max="1798" width="13" style="4" customWidth="1"/>
    <col min="1799" max="1799" width="9.140625" style="4"/>
    <col min="1800" max="1800" width="19" style="4" bestFit="1" customWidth="1"/>
    <col min="1801" max="2046" width="9.140625" style="4"/>
    <col min="2047" max="2048" width="14" style="4" bestFit="1" customWidth="1"/>
    <col min="2049" max="2049" width="14.28515625" style="4" bestFit="1" customWidth="1"/>
    <col min="2050" max="2050" width="12.7109375" style="4" customWidth="1"/>
    <col min="2051" max="2051" width="12.42578125" style="4" customWidth="1"/>
    <col min="2052" max="2052" width="13" style="4" customWidth="1"/>
    <col min="2053" max="2053" width="12.85546875" style="4" customWidth="1"/>
    <col min="2054" max="2054" width="13" style="4" customWidth="1"/>
    <col min="2055" max="2055" width="9.140625" style="4"/>
    <col min="2056" max="2056" width="19" style="4" bestFit="1" customWidth="1"/>
    <col min="2057" max="2302" width="9.140625" style="4"/>
    <col min="2303" max="2304" width="14" style="4" bestFit="1" customWidth="1"/>
    <col min="2305" max="2305" width="14.28515625" style="4" bestFit="1" customWidth="1"/>
    <col min="2306" max="2306" width="12.7109375" style="4" customWidth="1"/>
    <col min="2307" max="2307" width="12.42578125" style="4" customWidth="1"/>
    <col min="2308" max="2308" width="13" style="4" customWidth="1"/>
    <col min="2309" max="2309" width="12.85546875" style="4" customWidth="1"/>
    <col min="2310" max="2310" width="13" style="4" customWidth="1"/>
    <col min="2311" max="2311" width="9.140625" style="4"/>
    <col min="2312" max="2312" width="19" style="4" bestFit="1" customWidth="1"/>
    <col min="2313" max="2558" width="9.140625" style="4"/>
    <col min="2559" max="2560" width="14" style="4" bestFit="1" customWidth="1"/>
    <col min="2561" max="2561" width="14.28515625" style="4" bestFit="1" customWidth="1"/>
    <col min="2562" max="2562" width="12.7109375" style="4" customWidth="1"/>
    <col min="2563" max="2563" width="12.42578125" style="4" customWidth="1"/>
    <col min="2564" max="2564" width="13" style="4" customWidth="1"/>
    <col min="2565" max="2565" width="12.85546875" style="4" customWidth="1"/>
    <col min="2566" max="2566" width="13" style="4" customWidth="1"/>
    <col min="2567" max="2567" width="9.140625" style="4"/>
    <col min="2568" max="2568" width="19" style="4" bestFit="1" customWidth="1"/>
    <col min="2569" max="2814" width="9.140625" style="4"/>
    <col min="2815" max="2816" width="14" style="4" bestFit="1" customWidth="1"/>
    <col min="2817" max="2817" width="14.28515625" style="4" bestFit="1" customWidth="1"/>
    <col min="2818" max="2818" width="12.7109375" style="4" customWidth="1"/>
    <col min="2819" max="2819" width="12.42578125" style="4" customWidth="1"/>
    <col min="2820" max="2820" width="13" style="4" customWidth="1"/>
    <col min="2821" max="2821" width="12.85546875" style="4" customWidth="1"/>
    <col min="2822" max="2822" width="13" style="4" customWidth="1"/>
    <col min="2823" max="2823" width="9.140625" style="4"/>
    <col min="2824" max="2824" width="19" style="4" bestFit="1" customWidth="1"/>
    <col min="2825" max="3070" width="9.140625" style="4"/>
    <col min="3071" max="3072" width="14" style="4" bestFit="1" customWidth="1"/>
    <col min="3073" max="3073" width="14.28515625" style="4" bestFit="1" customWidth="1"/>
    <col min="3074" max="3074" width="12.7109375" style="4" customWidth="1"/>
    <col min="3075" max="3075" width="12.42578125" style="4" customWidth="1"/>
    <col min="3076" max="3076" width="13" style="4" customWidth="1"/>
    <col min="3077" max="3077" width="12.85546875" style="4" customWidth="1"/>
    <col min="3078" max="3078" width="13" style="4" customWidth="1"/>
    <col min="3079" max="3079" width="9.140625" style="4"/>
    <col min="3080" max="3080" width="19" style="4" bestFit="1" customWidth="1"/>
    <col min="3081" max="3326" width="9.140625" style="4"/>
    <col min="3327" max="3328" width="14" style="4" bestFit="1" customWidth="1"/>
    <col min="3329" max="3329" width="14.28515625" style="4" bestFit="1" customWidth="1"/>
    <col min="3330" max="3330" width="12.7109375" style="4" customWidth="1"/>
    <col min="3331" max="3331" width="12.42578125" style="4" customWidth="1"/>
    <col min="3332" max="3332" width="13" style="4" customWidth="1"/>
    <col min="3333" max="3333" width="12.85546875" style="4" customWidth="1"/>
    <col min="3334" max="3334" width="13" style="4" customWidth="1"/>
    <col min="3335" max="3335" width="9.140625" style="4"/>
    <col min="3336" max="3336" width="19" style="4" bestFit="1" customWidth="1"/>
    <col min="3337" max="3582" width="9.140625" style="4"/>
    <col min="3583" max="3584" width="14" style="4" bestFit="1" customWidth="1"/>
    <col min="3585" max="3585" width="14.28515625" style="4" bestFit="1" customWidth="1"/>
    <col min="3586" max="3586" width="12.7109375" style="4" customWidth="1"/>
    <col min="3587" max="3587" width="12.42578125" style="4" customWidth="1"/>
    <col min="3588" max="3588" width="13" style="4" customWidth="1"/>
    <col min="3589" max="3589" width="12.85546875" style="4" customWidth="1"/>
    <col min="3590" max="3590" width="13" style="4" customWidth="1"/>
    <col min="3591" max="3591" width="9.140625" style="4"/>
    <col min="3592" max="3592" width="19" style="4" bestFit="1" customWidth="1"/>
    <col min="3593" max="3838" width="9.140625" style="4"/>
    <col min="3839" max="3840" width="14" style="4" bestFit="1" customWidth="1"/>
    <col min="3841" max="3841" width="14.28515625" style="4" bestFit="1" customWidth="1"/>
    <col min="3842" max="3842" width="12.7109375" style="4" customWidth="1"/>
    <col min="3843" max="3843" width="12.42578125" style="4" customWidth="1"/>
    <col min="3844" max="3844" width="13" style="4" customWidth="1"/>
    <col min="3845" max="3845" width="12.85546875" style="4" customWidth="1"/>
    <col min="3846" max="3846" width="13" style="4" customWidth="1"/>
    <col min="3847" max="3847" width="9.140625" style="4"/>
    <col min="3848" max="3848" width="19" style="4" bestFit="1" customWidth="1"/>
    <col min="3849" max="4094" width="9.140625" style="4"/>
    <col min="4095" max="4096" width="14" style="4" bestFit="1" customWidth="1"/>
    <col min="4097" max="4097" width="14.28515625" style="4" bestFit="1" customWidth="1"/>
    <col min="4098" max="4098" width="12.7109375" style="4" customWidth="1"/>
    <col min="4099" max="4099" width="12.42578125" style="4" customWidth="1"/>
    <col min="4100" max="4100" width="13" style="4" customWidth="1"/>
    <col min="4101" max="4101" width="12.85546875" style="4" customWidth="1"/>
    <col min="4102" max="4102" width="13" style="4" customWidth="1"/>
    <col min="4103" max="4103" width="9.140625" style="4"/>
    <col min="4104" max="4104" width="19" style="4" bestFit="1" customWidth="1"/>
    <col min="4105" max="4350" width="9.140625" style="4"/>
    <col min="4351" max="4352" width="14" style="4" bestFit="1" customWidth="1"/>
    <col min="4353" max="4353" width="14.28515625" style="4" bestFit="1" customWidth="1"/>
    <col min="4354" max="4354" width="12.7109375" style="4" customWidth="1"/>
    <col min="4355" max="4355" width="12.42578125" style="4" customWidth="1"/>
    <col min="4356" max="4356" width="13" style="4" customWidth="1"/>
    <col min="4357" max="4357" width="12.85546875" style="4" customWidth="1"/>
    <col min="4358" max="4358" width="13" style="4" customWidth="1"/>
    <col min="4359" max="4359" width="9.140625" style="4"/>
    <col min="4360" max="4360" width="19" style="4" bestFit="1" customWidth="1"/>
    <col min="4361" max="4606" width="9.140625" style="4"/>
    <col min="4607" max="4608" width="14" style="4" bestFit="1" customWidth="1"/>
    <col min="4609" max="4609" width="14.28515625" style="4" bestFit="1" customWidth="1"/>
    <col min="4610" max="4610" width="12.7109375" style="4" customWidth="1"/>
    <col min="4611" max="4611" width="12.42578125" style="4" customWidth="1"/>
    <col min="4612" max="4612" width="13" style="4" customWidth="1"/>
    <col min="4613" max="4613" width="12.85546875" style="4" customWidth="1"/>
    <col min="4614" max="4614" width="13" style="4" customWidth="1"/>
    <col min="4615" max="4615" width="9.140625" style="4"/>
    <col min="4616" max="4616" width="19" style="4" bestFit="1" customWidth="1"/>
    <col min="4617" max="4862" width="9.140625" style="4"/>
    <col min="4863" max="4864" width="14" style="4" bestFit="1" customWidth="1"/>
    <col min="4865" max="4865" width="14.28515625" style="4" bestFit="1" customWidth="1"/>
    <col min="4866" max="4866" width="12.7109375" style="4" customWidth="1"/>
    <col min="4867" max="4867" width="12.42578125" style="4" customWidth="1"/>
    <col min="4868" max="4868" width="13" style="4" customWidth="1"/>
    <col min="4869" max="4869" width="12.85546875" style="4" customWidth="1"/>
    <col min="4870" max="4870" width="13" style="4" customWidth="1"/>
    <col min="4871" max="4871" width="9.140625" style="4"/>
    <col min="4872" max="4872" width="19" style="4" bestFit="1" customWidth="1"/>
    <col min="4873" max="5118" width="9.140625" style="4"/>
    <col min="5119" max="5120" width="14" style="4" bestFit="1" customWidth="1"/>
    <col min="5121" max="5121" width="14.28515625" style="4" bestFit="1" customWidth="1"/>
    <col min="5122" max="5122" width="12.7109375" style="4" customWidth="1"/>
    <col min="5123" max="5123" width="12.42578125" style="4" customWidth="1"/>
    <col min="5124" max="5124" width="13" style="4" customWidth="1"/>
    <col min="5125" max="5125" width="12.85546875" style="4" customWidth="1"/>
    <col min="5126" max="5126" width="13" style="4" customWidth="1"/>
    <col min="5127" max="5127" width="9.140625" style="4"/>
    <col min="5128" max="5128" width="19" style="4" bestFit="1" customWidth="1"/>
    <col min="5129" max="5374" width="9.140625" style="4"/>
    <col min="5375" max="5376" width="14" style="4" bestFit="1" customWidth="1"/>
    <col min="5377" max="5377" width="14.28515625" style="4" bestFit="1" customWidth="1"/>
    <col min="5378" max="5378" width="12.7109375" style="4" customWidth="1"/>
    <col min="5379" max="5379" width="12.42578125" style="4" customWidth="1"/>
    <col min="5380" max="5380" width="13" style="4" customWidth="1"/>
    <col min="5381" max="5381" width="12.85546875" style="4" customWidth="1"/>
    <col min="5382" max="5382" width="13" style="4" customWidth="1"/>
    <col min="5383" max="5383" width="9.140625" style="4"/>
    <col min="5384" max="5384" width="19" style="4" bestFit="1" customWidth="1"/>
    <col min="5385" max="5630" width="9.140625" style="4"/>
    <col min="5631" max="5632" width="14" style="4" bestFit="1" customWidth="1"/>
    <col min="5633" max="5633" width="14.28515625" style="4" bestFit="1" customWidth="1"/>
    <col min="5634" max="5634" width="12.7109375" style="4" customWidth="1"/>
    <col min="5635" max="5635" width="12.42578125" style="4" customWidth="1"/>
    <col min="5636" max="5636" width="13" style="4" customWidth="1"/>
    <col min="5637" max="5637" width="12.85546875" style="4" customWidth="1"/>
    <col min="5638" max="5638" width="13" style="4" customWidth="1"/>
    <col min="5639" max="5639" width="9.140625" style="4"/>
    <col min="5640" max="5640" width="19" style="4" bestFit="1" customWidth="1"/>
    <col min="5641" max="5886" width="9.140625" style="4"/>
    <col min="5887" max="5888" width="14" style="4" bestFit="1" customWidth="1"/>
    <col min="5889" max="5889" width="14.28515625" style="4" bestFit="1" customWidth="1"/>
    <col min="5890" max="5890" width="12.7109375" style="4" customWidth="1"/>
    <col min="5891" max="5891" width="12.42578125" style="4" customWidth="1"/>
    <col min="5892" max="5892" width="13" style="4" customWidth="1"/>
    <col min="5893" max="5893" width="12.85546875" style="4" customWidth="1"/>
    <col min="5894" max="5894" width="13" style="4" customWidth="1"/>
    <col min="5895" max="5895" width="9.140625" style="4"/>
    <col min="5896" max="5896" width="19" style="4" bestFit="1" customWidth="1"/>
    <col min="5897" max="6142" width="9.140625" style="4"/>
    <col min="6143" max="6144" width="14" style="4" bestFit="1" customWidth="1"/>
    <col min="6145" max="6145" width="14.28515625" style="4" bestFit="1" customWidth="1"/>
    <col min="6146" max="6146" width="12.7109375" style="4" customWidth="1"/>
    <col min="6147" max="6147" width="12.42578125" style="4" customWidth="1"/>
    <col min="6148" max="6148" width="13" style="4" customWidth="1"/>
    <col min="6149" max="6149" width="12.85546875" style="4" customWidth="1"/>
    <col min="6150" max="6150" width="13" style="4" customWidth="1"/>
    <col min="6151" max="6151" width="9.140625" style="4"/>
    <col min="6152" max="6152" width="19" style="4" bestFit="1" customWidth="1"/>
    <col min="6153" max="6398" width="9.140625" style="4"/>
    <col min="6399" max="6400" width="14" style="4" bestFit="1" customWidth="1"/>
    <col min="6401" max="6401" width="14.28515625" style="4" bestFit="1" customWidth="1"/>
    <col min="6402" max="6402" width="12.7109375" style="4" customWidth="1"/>
    <col min="6403" max="6403" width="12.42578125" style="4" customWidth="1"/>
    <col min="6404" max="6404" width="13" style="4" customWidth="1"/>
    <col min="6405" max="6405" width="12.85546875" style="4" customWidth="1"/>
    <col min="6406" max="6406" width="13" style="4" customWidth="1"/>
    <col min="6407" max="6407" width="9.140625" style="4"/>
    <col min="6408" max="6408" width="19" style="4" bestFit="1" customWidth="1"/>
    <col min="6409" max="6654" width="9.140625" style="4"/>
    <col min="6655" max="6656" width="14" style="4" bestFit="1" customWidth="1"/>
    <col min="6657" max="6657" width="14.28515625" style="4" bestFit="1" customWidth="1"/>
    <col min="6658" max="6658" width="12.7109375" style="4" customWidth="1"/>
    <col min="6659" max="6659" width="12.42578125" style="4" customWidth="1"/>
    <col min="6660" max="6660" width="13" style="4" customWidth="1"/>
    <col min="6661" max="6661" width="12.85546875" style="4" customWidth="1"/>
    <col min="6662" max="6662" width="13" style="4" customWidth="1"/>
    <col min="6663" max="6663" width="9.140625" style="4"/>
    <col min="6664" max="6664" width="19" style="4" bestFit="1" customWidth="1"/>
    <col min="6665" max="6910" width="9.140625" style="4"/>
    <col min="6911" max="6912" width="14" style="4" bestFit="1" customWidth="1"/>
    <col min="6913" max="6913" width="14.28515625" style="4" bestFit="1" customWidth="1"/>
    <col min="6914" max="6914" width="12.7109375" style="4" customWidth="1"/>
    <col min="6915" max="6915" width="12.42578125" style="4" customWidth="1"/>
    <col min="6916" max="6916" width="13" style="4" customWidth="1"/>
    <col min="6917" max="6917" width="12.85546875" style="4" customWidth="1"/>
    <col min="6918" max="6918" width="13" style="4" customWidth="1"/>
    <col min="6919" max="6919" width="9.140625" style="4"/>
    <col min="6920" max="6920" width="19" style="4" bestFit="1" customWidth="1"/>
    <col min="6921" max="7166" width="9.140625" style="4"/>
    <col min="7167" max="7168" width="14" style="4" bestFit="1" customWidth="1"/>
    <col min="7169" max="7169" width="14.28515625" style="4" bestFit="1" customWidth="1"/>
    <col min="7170" max="7170" width="12.7109375" style="4" customWidth="1"/>
    <col min="7171" max="7171" width="12.42578125" style="4" customWidth="1"/>
    <col min="7172" max="7172" width="13" style="4" customWidth="1"/>
    <col min="7173" max="7173" width="12.85546875" style="4" customWidth="1"/>
    <col min="7174" max="7174" width="13" style="4" customWidth="1"/>
    <col min="7175" max="7175" width="9.140625" style="4"/>
    <col min="7176" max="7176" width="19" style="4" bestFit="1" customWidth="1"/>
    <col min="7177" max="7422" width="9.140625" style="4"/>
    <col min="7423" max="7424" width="14" style="4" bestFit="1" customWidth="1"/>
    <col min="7425" max="7425" width="14.28515625" style="4" bestFit="1" customWidth="1"/>
    <col min="7426" max="7426" width="12.7109375" style="4" customWidth="1"/>
    <col min="7427" max="7427" width="12.42578125" style="4" customWidth="1"/>
    <col min="7428" max="7428" width="13" style="4" customWidth="1"/>
    <col min="7429" max="7429" width="12.85546875" style="4" customWidth="1"/>
    <col min="7430" max="7430" width="13" style="4" customWidth="1"/>
    <col min="7431" max="7431" width="9.140625" style="4"/>
    <col min="7432" max="7432" width="19" style="4" bestFit="1" customWidth="1"/>
    <col min="7433" max="7678" width="9.140625" style="4"/>
    <col min="7679" max="7680" width="14" style="4" bestFit="1" customWidth="1"/>
    <col min="7681" max="7681" width="14.28515625" style="4" bestFit="1" customWidth="1"/>
    <col min="7682" max="7682" width="12.7109375" style="4" customWidth="1"/>
    <col min="7683" max="7683" width="12.42578125" style="4" customWidth="1"/>
    <col min="7684" max="7684" width="13" style="4" customWidth="1"/>
    <col min="7685" max="7685" width="12.85546875" style="4" customWidth="1"/>
    <col min="7686" max="7686" width="13" style="4" customWidth="1"/>
    <col min="7687" max="7687" width="9.140625" style="4"/>
    <col min="7688" max="7688" width="19" style="4" bestFit="1" customWidth="1"/>
    <col min="7689" max="7934" width="9.140625" style="4"/>
    <col min="7935" max="7936" width="14" style="4" bestFit="1" customWidth="1"/>
    <col min="7937" max="7937" width="14.28515625" style="4" bestFit="1" customWidth="1"/>
    <col min="7938" max="7938" width="12.7109375" style="4" customWidth="1"/>
    <col min="7939" max="7939" width="12.42578125" style="4" customWidth="1"/>
    <col min="7940" max="7940" width="13" style="4" customWidth="1"/>
    <col min="7941" max="7941" width="12.85546875" style="4" customWidth="1"/>
    <col min="7942" max="7942" width="13" style="4" customWidth="1"/>
    <col min="7943" max="7943" width="9.140625" style="4"/>
    <col min="7944" max="7944" width="19" style="4" bestFit="1" customWidth="1"/>
    <col min="7945" max="8190" width="9.140625" style="4"/>
    <col min="8191" max="8192" width="14" style="4" bestFit="1" customWidth="1"/>
    <col min="8193" max="8193" width="14.28515625" style="4" bestFit="1" customWidth="1"/>
    <col min="8194" max="8194" width="12.7109375" style="4" customWidth="1"/>
    <col min="8195" max="8195" width="12.42578125" style="4" customWidth="1"/>
    <col min="8196" max="8196" width="13" style="4" customWidth="1"/>
    <col min="8197" max="8197" width="12.85546875" style="4" customWidth="1"/>
    <col min="8198" max="8198" width="13" style="4" customWidth="1"/>
    <col min="8199" max="8199" width="9.140625" style="4"/>
    <col min="8200" max="8200" width="19" style="4" bestFit="1" customWidth="1"/>
    <col min="8201" max="8446" width="9.140625" style="4"/>
    <col min="8447" max="8448" width="14" style="4" bestFit="1" customWidth="1"/>
    <col min="8449" max="8449" width="14.28515625" style="4" bestFit="1" customWidth="1"/>
    <col min="8450" max="8450" width="12.7109375" style="4" customWidth="1"/>
    <col min="8451" max="8451" width="12.42578125" style="4" customWidth="1"/>
    <col min="8452" max="8452" width="13" style="4" customWidth="1"/>
    <col min="8453" max="8453" width="12.85546875" style="4" customWidth="1"/>
    <col min="8454" max="8454" width="13" style="4" customWidth="1"/>
    <col min="8455" max="8455" width="9.140625" style="4"/>
    <col min="8456" max="8456" width="19" style="4" bestFit="1" customWidth="1"/>
    <col min="8457" max="8702" width="9.140625" style="4"/>
    <col min="8703" max="8704" width="14" style="4" bestFit="1" customWidth="1"/>
    <col min="8705" max="8705" width="14.28515625" style="4" bestFit="1" customWidth="1"/>
    <col min="8706" max="8706" width="12.7109375" style="4" customWidth="1"/>
    <col min="8707" max="8707" width="12.42578125" style="4" customWidth="1"/>
    <col min="8708" max="8708" width="13" style="4" customWidth="1"/>
    <col min="8709" max="8709" width="12.85546875" style="4" customWidth="1"/>
    <col min="8710" max="8710" width="13" style="4" customWidth="1"/>
    <col min="8711" max="8711" width="9.140625" style="4"/>
    <col min="8712" max="8712" width="19" style="4" bestFit="1" customWidth="1"/>
    <col min="8713" max="8958" width="9.140625" style="4"/>
    <col min="8959" max="8960" width="14" style="4" bestFit="1" customWidth="1"/>
    <col min="8961" max="8961" width="14.28515625" style="4" bestFit="1" customWidth="1"/>
    <col min="8962" max="8962" width="12.7109375" style="4" customWidth="1"/>
    <col min="8963" max="8963" width="12.42578125" style="4" customWidth="1"/>
    <col min="8964" max="8964" width="13" style="4" customWidth="1"/>
    <col min="8965" max="8965" width="12.85546875" style="4" customWidth="1"/>
    <col min="8966" max="8966" width="13" style="4" customWidth="1"/>
    <col min="8967" max="8967" width="9.140625" style="4"/>
    <col min="8968" max="8968" width="19" style="4" bestFit="1" customWidth="1"/>
    <col min="8969" max="9214" width="9.140625" style="4"/>
    <col min="9215" max="9216" width="14" style="4" bestFit="1" customWidth="1"/>
    <col min="9217" max="9217" width="14.28515625" style="4" bestFit="1" customWidth="1"/>
    <col min="9218" max="9218" width="12.7109375" style="4" customWidth="1"/>
    <col min="9219" max="9219" width="12.42578125" style="4" customWidth="1"/>
    <col min="9220" max="9220" width="13" style="4" customWidth="1"/>
    <col min="9221" max="9221" width="12.85546875" style="4" customWidth="1"/>
    <col min="9222" max="9222" width="13" style="4" customWidth="1"/>
    <col min="9223" max="9223" width="9.140625" style="4"/>
    <col min="9224" max="9224" width="19" style="4" bestFit="1" customWidth="1"/>
    <col min="9225" max="9470" width="9.140625" style="4"/>
    <col min="9471" max="9472" width="14" style="4" bestFit="1" customWidth="1"/>
    <col min="9473" max="9473" width="14.28515625" style="4" bestFit="1" customWidth="1"/>
    <col min="9474" max="9474" width="12.7109375" style="4" customWidth="1"/>
    <col min="9475" max="9475" width="12.42578125" style="4" customWidth="1"/>
    <col min="9476" max="9476" width="13" style="4" customWidth="1"/>
    <col min="9477" max="9477" width="12.85546875" style="4" customWidth="1"/>
    <col min="9478" max="9478" width="13" style="4" customWidth="1"/>
    <col min="9479" max="9479" width="9.140625" style="4"/>
    <col min="9480" max="9480" width="19" style="4" bestFit="1" customWidth="1"/>
    <col min="9481" max="9726" width="9.140625" style="4"/>
    <col min="9727" max="9728" width="14" style="4" bestFit="1" customWidth="1"/>
    <col min="9729" max="9729" width="14.28515625" style="4" bestFit="1" customWidth="1"/>
    <col min="9730" max="9730" width="12.7109375" style="4" customWidth="1"/>
    <col min="9731" max="9731" width="12.42578125" style="4" customWidth="1"/>
    <col min="9732" max="9732" width="13" style="4" customWidth="1"/>
    <col min="9733" max="9733" width="12.85546875" style="4" customWidth="1"/>
    <col min="9734" max="9734" width="13" style="4" customWidth="1"/>
    <col min="9735" max="9735" width="9.140625" style="4"/>
    <col min="9736" max="9736" width="19" style="4" bestFit="1" customWidth="1"/>
    <col min="9737" max="9982" width="9.140625" style="4"/>
    <col min="9983" max="9984" width="14" style="4" bestFit="1" customWidth="1"/>
    <col min="9985" max="9985" width="14.28515625" style="4" bestFit="1" customWidth="1"/>
    <col min="9986" max="9986" width="12.7109375" style="4" customWidth="1"/>
    <col min="9987" max="9987" width="12.42578125" style="4" customWidth="1"/>
    <col min="9988" max="9988" width="13" style="4" customWidth="1"/>
    <col min="9989" max="9989" width="12.85546875" style="4" customWidth="1"/>
    <col min="9990" max="9990" width="13" style="4" customWidth="1"/>
    <col min="9991" max="9991" width="9.140625" style="4"/>
    <col min="9992" max="9992" width="19" style="4" bestFit="1" customWidth="1"/>
    <col min="9993" max="10238" width="9.140625" style="4"/>
    <col min="10239" max="10240" width="14" style="4" bestFit="1" customWidth="1"/>
    <col min="10241" max="10241" width="14.28515625" style="4" bestFit="1" customWidth="1"/>
    <col min="10242" max="10242" width="12.7109375" style="4" customWidth="1"/>
    <col min="10243" max="10243" width="12.42578125" style="4" customWidth="1"/>
    <col min="10244" max="10244" width="13" style="4" customWidth="1"/>
    <col min="10245" max="10245" width="12.85546875" style="4" customWidth="1"/>
    <col min="10246" max="10246" width="13" style="4" customWidth="1"/>
    <col min="10247" max="10247" width="9.140625" style="4"/>
    <col min="10248" max="10248" width="19" style="4" bestFit="1" customWidth="1"/>
    <col min="10249" max="10494" width="9.140625" style="4"/>
    <col min="10495" max="10496" width="14" style="4" bestFit="1" customWidth="1"/>
    <col min="10497" max="10497" width="14.28515625" style="4" bestFit="1" customWidth="1"/>
    <col min="10498" max="10498" width="12.7109375" style="4" customWidth="1"/>
    <col min="10499" max="10499" width="12.42578125" style="4" customWidth="1"/>
    <col min="10500" max="10500" width="13" style="4" customWidth="1"/>
    <col min="10501" max="10501" width="12.85546875" style="4" customWidth="1"/>
    <col min="10502" max="10502" width="13" style="4" customWidth="1"/>
    <col min="10503" max="10503" width="9.140625" style="4"/>
    <col min="10504" max="10504" width="19" style="4" bestFit="1" customWidth="1"/>
    <col min="10505" max="10750" width="9.140625" style="4"/>
    <col min="10751" max="10752" width="14" style="4" bestFit="1" customWidth="1"/>
    <col min="10753" max="10753" width="14.28515625" style="4" bestFit="1" customWidth="1"/>
    <col min="10754" max="10754" width="12.7109375" style="4" customWidth="1"/>
    <col min="10755" max="10755" width="12.42578125" style="4" customWidth="1"/>
    <col min="10756" max="10756" width="13" style="4" customWidth="1"/>
    <col min="10757" max="10757" width="12.85546875" style="4" customWidth="1"/>
    <col min="10758" max="10758" width="13" style="4" customWidth="1"/>
    <col min="10759" max="10759" width="9.140625" style="4"/>
    <col min="10760" max="10760" width="19" style="4" bestFit="1" customWidth="1"/>
    <col min="10761" max="11006" width="9.140625" style="4"/>
    <col min="11007" max="11008" width="14" style="4" bestFit="1" customWidth="1"/>
    <col min="11009" max="11009" width="14.28515625" style="4" bestFit="1" customWidth="1"/>
    <col min="11010" max="11010" width="12.7109375" style="4" customWidth="1"/>
    <col min="11011" max="11011" width="12.42578125" style="4" customWidth="1"/>
    <col min="11012" max="11012" width="13" style="4" customWidth="1"/>
    <col min="11013" max="11013" width="12.85546875" style="4" customWidth="1"/>
    <col min="11014" max="11014" width="13" style="4" customWidth="1"/>
    <col min="11015" max="11015" width="9.140625" style="4"/>
    <col min="11016" max="11016" width="19" style="4" bestFit="1" customWidth="1"/>
    <col min="11017" max="11262" width="9.140625" style="4"/>
    <col min="11263" max="11264" width="14" style="4" bestFit="1" customWidth="1"/>
    <col min="11265" max="11265" width="14.28515625" style="4" bestFit="1" customWidth="1"/>
    <col min="11266" max="11266" width="12.7109375" style="4" customWidth="1"/>
    <col min="11267" max="11267" width="12.42578125" style="4" customWidth="1"/>
    <col min="11268" max="11268" width="13" style="4" customWidth="1"/>
    <col min="11269" max="11269" width="12.85546875" style="4" customWidth="1"/>
    <col min="11270" max="11270" width="13" style="4" customWidth="1"/>
    <col min="11271" max="11271" width="9.140625" style="4"/>
    <col min="11272" max="11272" width="19" style="4" bestFit="1" customWidth="1"/>
    <col min="11273" max="11518" width="9.140625" style="4"/>
    <col min="11519" max="11520" width="14" style="4" bestFit="1" customWidth="1"/>
    <col min="11521" max="11521" width="14.28515625" style="4" bestFit="1" customWidth="1"/>
    <col min="11522" max="11522" width="12.7109375" style="4" customWidth="1"/>
    <col min="11523" max="11523" width="12.42578125" style="4" customWidth="1"/>
    <col min="11524" max="11524" width="13" style="4" customWidth="1"/>
    <col min="11525" max="11525" width="12.85546875" style="4" customWidth="1"/>
    <col min="11526" max="11526" width="13" style="4" customWidth="1"/>
    <col min="11527" max="11527" width="9.140625" style="4"/>
    <col min="11528" max="11528" width="19" style="4" bestFit="1" customWidth="1"/>
    <col min="11529" max="11774" width="9.140625" style="4"/>
    <col min="11775" max="11776" width="14" style="4" bestFit="1" customWidth="1"/>
    <col min="11777" max="11777" width="14.28515625" style="4" bestFit="1" customWidth="1"/>
    <col min="11778" max="11778" width="12.7109375" style="4" customWidth="1"/>
    <col min="11779" max="11779" width="12.42578125" style="4" customWidth="1"/>
    <col min="11780" max="11780" width="13" style="4" customWidth="1"/>
    <col min="11781" max="11781" width="12.85546875" style="4" customWidth="1"/>
    <col min="11782" max="11782" width="13" style="4" customWidth="1"/>
    <col min="11783" max="11783" width="9.140625" style="4"/>
    <col min="11784" max="11784" width="19" style="4" bestFit="1" customWidth="1"/>
    <col min="11785" max="12030" width="9.140625" style="4"/>
    <col min="12031" max="12032" width="14" style="4" bestFit="1" customWidth="1"/>
    <col min="12033" max="12033" width="14.28515625" style="4" bestFit="1" customWidth="1"/>
    <col min="12034" max="12034" width="12.7109375" style="4" customWidth="1"/>
    <col min="12035" max="12035" width="12.42578125" style="4" customWidth="1"/>
    <col min="12036" max="12036" width="13" style="4" customWidth="1"/>
    <col min="12037" max="12037" width="12.85546875" style="4" customWidth="1"/>
    <col min="12038" max="12038" width="13" style="4" customWidth="1"/>
    <col min="12039" max="12039" width="9.140625" style="4"/>
    <col min="12040" max="12040" width="19" style="4" bestFit="1" customWidth="1"/>
    <col min="12041" max="12286" width="9.140625" style="4"/>
    <col min="12287" max="12288" width="14" style="4" bestFit="1" customWidth="1"/>
    <col min="12289" max="12289" width="14.28515625" style="4" bestFit="1" customWidth="1"/>
    <col min="12290" max="12290" width="12.7109375" style="4" customWidth="1"/>
    <col min="12291" max="12291" width="12.42578125" style="4" customWidth="1"/>
    <col min="12292" max="12292" width="13" style="4" customWidth="1"/>
    <col min="12293" max="12293" width="12.85546875" style="4" customWidth="1"/>
    <col min="12294" max="12294" width="13" style="4" customWidth="1"/>
    <col min="12295" max="12295" width="9.140625" style="4"/>
    <col min="12296" max="12296" width="19" style="4" bestFit="1" customWidth="1"/>
    <col min="12297" max="12542" width="9.140625" style="4"/>
    <col min="12543" max="12544" width="14" style="4" bestFit="1" customWidth="1"/>
    <col min="12545" max="12545" width="14.28515625" style="4" bestFit="1" customWidth="1"/>
    <col min="12546" max="12546" width="12.7109375" style="4" customWidth="1"/>
    <col min="12547" max="12547" width="12.42578125" style="4" customWidth="1"/>
    <col min="12548" max="12548" width="13" style="4" customWidth="1"/>
    <col min="12549" max="12549" width="12.85546875" style="4" customWidth="1"/>
    <col min="12550" max="12550" width="13" style="4" customWidth="1"/>
    <col min="12551" max="12551" width="9.140625" style="4"/>
    <col min="12552" max="12552" width="19" style="4" bestFit="1" customWidth="1"/>
    <col min="12553" max="12798" width="9.140625" style="4"/>
    <col min="12799" max="12800" width="14" style="4" bestFit="1" customWidth="1"/>
    <col min="12801" max="12801" width="14.28515625" style="4" bestFit="1" customWidth="1"/>
    <col min="12802" max="12802" width="12.7109375" style="4" customWidth="1"/>
    <col min="12803" max="12803" width="12.42578125" style="4" customWidth="1"/>
    <col min="12804" max="12804" width="13" style="4" customWidth="1"/>
    <col min="12805" max="12805" width="12.85546875" style="4" customWidth="1"/>
    <col min="12806" max="12806" width="13" style="4" customWidth="1"/>
    <col min="12807" max="12807" width="9.140625" style="4"/>
    <col min="12808" max="12808" width="19" style="4" bestFit="1" customWidth="1"/>
    <col min="12809" max="13054" width="9.140625" style="4"/>
    <col min="13055" max="13056" width="14" style="4" bestFit="1" customWidth="1"/>
    <col min="13057" max="13057" width="14.28515625" style="4" bestFit="1" customWidth="1"/>
    <col min="13058" max="13058" width="12.7109375" style="4" customWidth="1"/>
    <col min="13059" max="13059" width="12.42578125" style="4" customWidth="1"/>
    <col min="13060" max="13060" width="13" style="4" customWidth="1"/>
    <col min="13061" max="13061" width="12.85546875" style="4" customWidth="1"/>
    <col min="13062" max="13062" width="13" style="4" customWidth="1"/>
    <col min="13063" max="13063" width="9.140625" style="4"/>
    <col min="13064" max="13064" width="19" style="4" bestFit="1" customWidth="1"/>
    <col min="13065" max="13310" width="9.140625" style="4"/>
    <col min="13311" max="13312" width="14" style="4" bestFit="1" customWidth="1"/>
    <col min="13313" max="13313" width="14.28515625" style="4" bestFit="1" customWidth="1"/>
    <col min="13314" max="13314" width="12.7109375" style="4" customWidth="1"/>
    <col min="13315" max="13315" width="12.42578125" style="4" customWidth="1"/>
    <col min="13316" max="13316" width="13" style="4" customWidth="1"/>
    <col min="13317" max="13317" width="12.85546875" style="4" customWidth="1"/>
    <col min="13318" max="13318" width="13" style="4" customWidth="1"/>
    <col min="13319" max="13319" width="9.140625" style="4"/>
    <col min="13320" max="13320" width="19" style="4" bestFit="1" customWidth="1"/>
    <col min="13321" max="13566" width="9.140625" style="4"/>
    <col min="13567" max="13568" width="14" style="4" bestFit="1" customWidth="1"/>
    <col min="13569" max="13569" width="14.28515625" style="4" bestFit="1" customWidth="1"/>
    <col min="13570" max="13570" width="12.7109375" style="4" customWidth="1"/>
    <col min="13571" max="13571" width="12.42578125" style="4" customWidth="1"/>
    <col min="13572" max="13572" width="13" style="4" customWidth="1"/>
    <col min="13573" max="13573" width="12.85546875" style="4" customWidth="1"/>
    <col min="13574" max="13574" width="13" style="4" customWidth="1"/>
    <col min="13575" max="13575" width="9.140625" style="4"/>
    <col min="13576" max="13576" width="19" style="4" bestFit="1" customWidth="1"/>
    <col min="13577" max="13822" width="9.140625" style="4"/>
    <col min="13823" max="13824" width="14" style="4" bestFit="1" customWidth="1"/>
    <col min="13825" max="13825" width="14.28515625" style="4" bestFit="1" customWidth="1"/>
    <col min="13826" max="13826" width="12.7109375" style="4" customWidth="1"/>
    <col min="13827" max="13827" width="12.42578125" style="4" customWidth="1"/>
    <col min="13828" max="13828" width="13" style="4" customWidth="1"/>
    <col min="13829" max="13829" width="12.85546875" style="4" customWidth="1"/>
    <col min="13830" max="13830" width="13" style="4" customWidth="1"/>
    <col min="13831" max="13831" width="9.140625" style="4"/>
    <col min="13832" max="13832" width="19" style="4" bestFit="1" customWidth="1"/>
    <col min="13833" max="14078" width="9.140625" style="4"/>
    <col min="14079" max="14080" width="14" style="4" bestFit="1" customWidth="1"/>
    <col min="14081" max="14081" width="14.28515625" style="4" bestFit="1" customWidth="1"/>
    <col min="14082" max="14082" width="12.7109375" style="4" customWidth="1"/>
    <col min="14083" max="14083" width="12.42578125" style="4" customWidth="1"/>
    <col min="14084" max="14084" width="13" style="4" customWidth="1"/>
    <col min="14085" max="14085" width="12.85546875" style="4" customWidth="1"/>
    <col min="14086" max="14086" width="13" style="4" customWidth="1"/>
    <col min="14087" max="14087" width="9.140625" style="4"/>
    <col min="14088" max="14088" width="19" style="4" bestFit="1" customWidth="1"/>
    <col min="14089" max="14334" width="9.140625" style="4"/>
    <col min="14335" max="14336" width="14" style="4" bestFit="1" customWidth="1"/>
    <col min="14337" max="14337" width="14.28515625" style="4" bestFit="1" customWidth="1"/>
    <col min="14338" max="14338" width="12.7109375" style="4" customWidth="1"/>
    <col min="14339" max="14339" width="12.42578125" style="4" customWidth="1"/>
    <col min="14340" max="14340" width="13" style="4" customWidth="1"/>
    <col min="14341" max="14341" width="12.85546875" style="4" customWidth="1"/>
    <col min="14342" max="14342" width="13" style="4" customWidth="1"/>
    <col min="14343" max="14343" width="9.140625" style="4"/>
    <col min="14344" max="14344" width="19" style="4" bestFit="1" customWidth="1"/>
    <col min="14345" max="14590" width="9.140625" style="4"/>
    <col min="14591" max="14592" width="14" style="4" bestFit="1" customWidth="1"/>
    <col min="14593" max="14593" width="14.28515625" style="4" bestFit="1" customWidth="1"/>
    <col min="14594" max="14594" width="12.7109375" style="4" customWidth="1"/>
    <col min="14595" max="14595" width="12.42578125" style="4" customWidth="1"/>
    <col min="14596" max="14596" width="13" style="4" customWidth="1"/>
    <col min="14597" max="14597" width="12.85546875" style="4" customWidth="1"/>
    <col min="14598" max="14598" width="13" style="4" customWidth="1"/>
    <col min="14599" max="14599" width="9.140625" style="4"/>
    <col min="14600" max="14600" width="19" style="4" bestFit="1" customWidth="1"/>
    <col min="14601" max="14846" width="9.140625" style="4"/>
    <col min="14847" max="14848" width="14" style="4" bestFit="1" customWidth="1"/>
    <col min="14849" max="14849" width="14.28515625" style="4" bestFit="1" customWidth="1"/>
    <col min="14850" max="14850" width="12.7109375" style="4" customWidth="1"/>
    <col min="14851" max="14851" width="12.42578125" style="4" customWidth="1"/>
    <col min="14852" max="14852" width="13" style="4" customWidth="1"/>
    <col min="14853" max="14853" width="12.85546875" style="4" customWidth="1"/>
    <col min="14854" max="14854" width="13" style="4" customWidth="1"/>
    <col min="14855" max="14855" width="9.140625" style="4"/>
    <col min="14856" max="14856" width="19" style="4" bestFit="1" customWidth="1"/>
    <col min="14857" max="15102" width="9.140625" style="4"/>
    <col min="15103" max="15104" width="14" style="4" bestFit="1" customWidth="1"/>
    <col min="15105" max="15105" width="14.28515625" style="4" bestFit="1" customWidth="1"/>
    <col min="15106" max="15106" width="12.7109375" style="4" customWidth="1"/>
    <col min="15107" max="15107" width="12.42578125" style="4" customWidth="1"/>
    <col min="15108" max="15108" width="13" style="4" customWidth="1"/>
    <col min="15109" max="15109" width="12.85546875" style="4" customWidth="1"/>
    <col min="15110" max="15110" width="13" style="4" customWidth="1"/>
    <col min="15111" max="15111" width="9.140625" style="4"/>
    <col min="15112" max="15112" width="19" style="4" bestFit="1" customWidth="1"/>
    <col min="15113" max="15358" width="9.140625" style="4"/>
    <col min="15359" max="15360" width="14" style="4" bestFit="1" customWidth="1"/>
    <col min="15361" max="15361" width="14.28515625" style="4" bestFit="1" customWidth="1"/>
    <col min="15362" max="15362" width="12.7109375" style="4" customWidth="1"/>
    <col min="15363" max="15363" width="12.42578125" style="4" customWidth="1"/>
    <col min="15364" max="15364" width="13" style="4" customWidth="1"/>
    <col min="15365" max="15365" width="12.85546875" style="4" customWidth="1"/>
    <col min="15366" max="15366" width="13" style="4" customWidth="1"/>
    <col min="15367" max="15367" width="9.140625" style="4"/>
    <col min="15368" max="15368" width="19" style="4" bestFit="1" customWidth="1"/>
    <col min="15369" max="15614" width="9.140625" style="4"/>
    <col min="15615" max="15616" width="14" style="4" bestFit="1" customWidth="1"/>
    <col min="15617" max="15617" width="14.28515625" style="4" bestFit="1" customWidth="1"/>
    <col min="15618" max="15618" width="12.7109375" style="4" customWidth="1"/>
    <col min="15619" max="15619" width="12.42578125" style="4" customWidth="1"/>
    <col min="15620" max="15620" width="13" style="4" customWidth="1"/>
    <col min="15621" max="15621" width="12.85546875" style="4" customWidth="1"/>
    <col min="15622" max="15622" width="13" style="4" customWidth="1"/>
    <col min="15623" max="15623" width="9.140625" style="4"/>
    <col min="15624" max="15624" width="19" style="4" bestFit="1" customWidth="1"/>
    <col min="15625" max="15870" width="9.140625" style="4"/>
    <col min="15871" max="15872" width="14" style="4" bestFit="1" customWidth="1"/>
    <col min="15873" max="15873" width="14.28515625" style="4" bestFit="1" customWidth="1"/>
    <col min="15874" max="15874" width="12.7109375" style="4" customWidth="1"/>
    <col min="15875" max="15875" width="12.42578125" style="4" customWidth="1"/>
    <col min="15876" max="15876" width="13" style="4" customWidth="1"/>
    <col min="15877" max="15877" width="12.85546875" style="4" customWidth="1"/>
    <col min="15878" max="15878" width="13" style="4" customWidth="1"/>
    <col min="15879" max="15879" width="9.140625" style="4"/>
    <col min="15880" max="15880" width="19" style="4" bestFit="1" customWidth="1"/>
    <col min="15881" max="16126" width="9.140625" style="4"/>
    <col min="16127" max="16128" width="14" style="4" bestFit="1" customWidth="1"/>
    <col min="16129" max="16129" width="14.28515625" style="4" bestFit="1" customWidth="1"/>
    <col min="16130" max="16130" width="12.7109375" style="4" customWidth="1"/>
    <col min="16131" max="16131" width="12.42578125" style="4" customWidth="1"/>
    <col min="16132" max="16132" width="13" style="4" customWidth="1"/>
    <col min="16133" max="16133" width="12.85546875" style="4" customWidth="1"/>
    <col min="16134" max="16134" width="13" style="4" customWidth="1"/>
    <col min="16135" max="16135" width="9.140625" style="4"/>
    <col min="16136" max="16136" width="19" style="4" bestFit="1" customWidth="1"/>
    <col min="16137" max="16384" width="9.140625" style="4"/>
  </cols>
  <sheetData>
    <row r="1" spans="1:12" ht="21.75" customHeight="1" thickBot="1" x14ac:dyDescent="0.25">
      <c r="A1" s="1003"/>
      <c r="B1" s="1004"/>
      <c r="C1" s="1004"/>
      <c r="D1" s="1004"/>
      <c r="E1" s="1004"/>
      <c r="F1" s="1004"/>
      <c r="G1" s="1004"/>
      <c r="H1" s="1004"/>
      <c r="I1" s="1004"/>
      <c r="J1" s="1005"/>
      <c r="K1" s="1006" t="s">
        <v>113</v>
      </c>
      <c r="L1" s="1007">
        <v>2020</v>
      </c>
    </row>
    <row r="2" spans="1:12" ht="24.75" customHeight="1" thickBot="1" x14ac:dyDescent="0.25">
      <c r="A2" s="1008" t="s">
        <v>157</v>
      </c>
      <c r="B2" s="1009"/>
      <c r="C2" s="1009"/>
      <c r="D2" s="1009"/>
      <c r="E2" s="1009"/>
      <c r="F2" s="1009"/>
      <c r="G2" s="1009"/>
      <c r="H2" s="1009"/>
      <c r="I2" s="1009"/>
      <c r="J2" s="1009"/>
      <c r="K2" s="1009"/>
      <c r="L2" s="1010"/>
    </row>
    <row r="3" spans="1:12" ht="13.5" thickBot="1" x14ac:dyDescent="0.25">
      <c r="A3" s="376" t="s">
        <v>158</v>
      </c>
      <c r="B3" s="377"/>
      <c r="C3" s="377"/>
      <c r="D3" s="377"/>
      <c r="E3" s="377"/>
      <c r="F3" s="377"/>
      <c r="G3" s="377"/>
      <c r="H3" s="377"/>
      <c r="I3" s="377"/>
      <c r="J3" s="377"/>
      <c r="K3" s="377"/>
      <c r="L3" s="378"/>
    </row>
    <row r="4" spans="1:12" ht="16.5" customHeight="1" x14ac:dyDescent="0.2">
      <c r="A4" s="627" t="s">
        <v>159</v>
      </c>
      <c r="B4" s="628"/>
      <c r="C4" s="628"/>
      <c r="D4" s="629"/>
      <c r="E4" s="1011">
        <v>2017</v>
      </c>
      <c r="F4" s="1012"/>
      <c r="G4" s="1011">
        <v>2018</v>
      </c>
      <c r="H4" s="1039"/>
      <c r="I4" s="594">
        <v>2019</v>
      </c>
      <c r="J4" s="595"/>
      <c r="K4" s="1031" t="s">
        <v>458</v>
      </c>
      <c r="L4" s="1013"/>
    </row>
    <row r="5" spans="1:12" ht="18" customHeight="1" x14ac:dyDescent="0.2">
      <c r="A5" s="630"/>
      <c r="B5" s="631"/>
      <c r="C5" s="632"/>
      <c r="D5" s="633"/>
      <c r="E5" s="337" t="s">
        <v>160</v>
      </c>
      <c r="F5" s="338" t="s">
        <v>161</v>
      </c>
      <c r="G5" s="337" t="s">
        <v>160</v>
      </c>
      <c r="H5" s="1043" t="s">
        <v>161</v>
      </c>
      <c r="I5" s="337" t="s">
        <v>160</v>
      </c>
      <c r="J5" s="338" t="s">
        <v>161</v>
      </c>
      <c r="K5" s="1032" t="s">
        <v>160</v>
      </c>
      <c r="L5" s="338" t="s">
        <v>161</v>
      </c>
    </row>
    <row r="6" spans="1:12" ht="24.75" customHeight="1" x14ac:dyDescent="0.2">
      <c r="A6" s="607" t="s">
        <v>162</v>
      </c>
      <c r="B6" s="608"/>
      <c r="C6" s="608"/>
      <c r="D6" s="634"/>
      <c r="E6" s="264"/>
      <c r="F6" s="21"/>
      <c r="G6" s="264">
        <v>201500</v>
      </c>
      <c r="H6" s="1042"/>
      <c r="I6" s="264">
        <v>101000</v>
      </c>
      <c r="J6" s="21"/>
      <c r="K6" s="1037"/>
      <c r="L6" s="21"/>
    </row>
    <row r="7" spans="1:12" ht="24.75" customHeight="1" x14ac:dyDescent="0.2">
      <c r="A7" s="607" t="s">
        <v>163</v>
      </c>
      <c r="B7" s="608"/>
      <c r="C7" s="608"/>
      <c r="D7" s="634"/>
      <c r="E7" s="264">
        <v>11179</v>
      </c>
      <c r="F7" s="21"/>
      <c r="G7" s="264">
        <v>11109.95</v>
      </c>
      <c r="H7" s="1042"/>
      <c r="I7" s="264">
        <v>130715.23</v>
      </c>
      <c r="J7" s="21"/>
      <c r="K7" s="1037">
        <v>227571.55</v>
      </c>
      <c r="L7" s="21"/>
    </row>
    <row r="8" spans="1:12" ht="24.75" customHeight="1" x14ac:dyDescent="0.2">
      <c r="A8" s="607" t="s">
        <v>164</v>
      </c>
      <c r="B8" s="608"/>
      <c r="C8" s="608"/>
      <c r="D8" s="634"/>
      <c r="E8" s="264">
        <v>615262.86</v>
      </c>
      <c r="F8" s="263">
        <v>581083.77</v>
      </c>
      <c r="G8" s="264">
        <v>645910.61</v>
      </c>
      <c r="H8" s="284">
        <v>583079.43000000005</v>
      </c>
      <c r="I8" s="264">
        <v>594571.71</v>
      </c>
      <c r="J8" s="263">
        <v>597484.54</v>
      </c>
      <c r="K8" s="1037">
        <v>679326.39</v>
      </c>
      <c r="L8" s="263"/>
    </row>
    <row r="9" spans="1:12" ht="24.75" customHeight="1" x14ac:dyDescent="0.2">
      <c r="A9" s="607" t="s">
        <v>165</v>
      </c>
      <c r="B9" s="608"/>
      <c r="C9" s="608"/>
      <c r="D9" s="634"/>
      <c r="E9" s="264">
        <v>41647</v>
      </c>
      <c r="F9" s="263">
        <v>16005.23</v>
      </c>
      <c r="G9" s="264">
        <v>30667</v>
      </c>
      <c r="H9" s="284">
        <v>15312.52</v>
      </c>
      <c r="I9" s="264">
        <v>13497.85</v>
      </c>
      <c r="J9" s="263">
        <v>13506.03</v>
      </c>
      <c r="K9" s="1037">
        <v>29275</v>
      </c>
      <c r="L9" s="263"/>
    </row>
    <row r="10" spans="1:12" ht="24.75" customHeight="1" x14ac:dyDescent="0.2">
      <c r="A10" s="607" t="s">
        <v>166</v>
      </c>
      <c r="B10" s="608"/>
      <c r="C10" s="608"/>
      <c r="D10" s="634"/>
      <c r="E10" s="264">
        <v>131470</v>
      </c>
      <c r="F10" s="263">
        <v>92733.45</v>
      </c>
      <c r="G10" s="264">
        <v>136062.07999999999</v>
      </c>
      <c r="H10" s="284">
        <v>90322.73</v>
      </c>
      <c r="I10" s="264">
        <v>101835.39</v>
      </c>
      <c r="J10" s="263">
        <v>106080.42</v>
      </c>
      <c r="K10" s="1037">
        <v>132050</v>
      </c>
      <c r="L10" s="263"/>
    </row>
    <row r="11" spans="1:12" ht="24.75" customHeight="1" x14ac:dyDescent="0.2">
      <c r="A11" s="607" t="s">
        <v>167</v>
      </c>
      <c r="B11" s="608"/>
      <c r="C11" s="608"/>
      <c r="D11" s="634"/>
      <c r="E11" s="264">
        <v>82000</v>
      </c>
      <c r="F11" s="263">
        <v>120789.68</v>
      </c>
      <c r="G11" s="264">
        <v>633623.68999999994</v>
      </c>
      <c r="H11" s="284">
        <v>123569.51</v>
      </c>
      <c r="I11" s="264">
        <v>262101</v>
      </c>
      <c r="J11" s="263">
        <v>64871</v>
      </c>
      <c r="K11" s="1037">
        <v>726000</v>
      </c>
      <c r="L11" s="263"/>
    </row>
    <row r="12" spans="1:12" ht="24.75" customHeight="1" x14ac:dyDescent="0.2">
      <c r="A12" s="607" t="s">
        <v>168</v>
      </c>
      <c r="B12" s="608"/>
      <c r="C12" s="608"/>
      <c r="D12" s="634"/>
      <c r="E12" s="264">
        <v>0</v>
      </c>
      <c r="F12" s="263">
        <v>0</v>
      </c>
      <c r="G12" s="264">
        <v>0</v>
      </c>
      <c r="H12" s="284">
        <v>0</v>
      </c>
      <c r="I12" s="264">
        <v>0</v>
      </c>
      <c r="J12" s="263">
        <v>0</v>
      </c>
      <c r="K12" s="1037">
        <v>0</v>
      </c>
      <c r="L12" s="263"/>
    </row>
    <row r="13" spans="1:12" ht="24.75" customHeight="1" x14ac:dyDescent="0.2">
      <c r="A13" s="621" t="s">
        <v>169</v>
      </c>
      <c r="B13" s="611"/>
      <c r="C13" s="611"/>
      <c r="D13" s="622"/>
      <c r="E13" s="264">
        <v>152615</v>
      </c>
      <c r="F13" s="263">
        <v>82467.48</v>
      </c>
      <c r="G13" s="264">
        <v>152738.69</v>
      </c>
      <c r="H13" s="284">
        <v>120636.24</v>
      </c>
      <c r="I13" s="264">
        <v>113466.14</v>
      </c>
      <c r="J13" s="263">
        <v>101695.01</v>
      </c>
      <c r="K13" s="1037">
        <v>187615</v>
      </c>
      <c r="L13" s="263"/>
    </row>
    <row r="14" spans="1:12" ht="24.75" customHeight="1" thickBot="1" x14ac:dyDescent="0.25">
      <c r="A14" s="614" t="s">
        <v>170</v>
      </c>
      <c r="B14" s="615"/>
      <c r="C14" s="615"/>
      <c r="D14" s="623"/>
      <c r="E14" s="339">
        <f>SUM(E7:E13)</f>
        <v>1034173.86</v>
      </c>
      <c r="F14" s="23">
        <f>SUM(F8:F13)</f>
        <v>893079.60999999987</v>
      </c>
      <c r="G14" s="339">
        <f>SUM(G7:G13)</f>
        <v>1610112.0199999998</v>
      </c>
      <c r="H14" s="1041">
        <f>SUM(H8:H13)</f>
        <v>932920.43</v>
      </c>
      <c r="I14" s="1038">
        <f>SUM(I8:I13)</f>
        <v>1085472.0899999999</v>
      </c>
      <c r="J14" s="23">
        <f>SUM(J8:J13)</f>
        <v>883637.00000000012</v>
      </c>
      <c r="K14" s="1033">
        <f>SUM(K7:K13)</f>
        <v>1981837.94</v>
      </c>
      <c r="L14" s="23"/>
    </row>
    <row r="15" spans="1:12" ht="14.25" customHeight="1" thickBot="1" x14ac:dyDescent="0.25">
      <c r="A15" s="24"/>
      <c r="B15" s="25"/>
      <c r="C15" s="25"/>
      <c r="D15" s="25"/>
      <c r="E15" s="25"/>
      <c r="F15" s="26"/>
      <c r="G15" s="265"/>
      <c r="H15" s="265"/>
      <c r="I15" s="1040"/>
      <c r="J15" s="1040"/>
      <c r="K15" s="265"/>
      <c r="L15" s="265"/>
    </row>
    <row r="16" spans="1:12" ht="15" customHeight="1" thickBot="1" x14ac:dyDescent="0.25">
      <c r="A16" s="376" t="s">
        <v>171</v>
      </c>
      <c r="B16" s="377"/>
      <c r="C16" s="377"/>
      <c r="D16" s="377"/>
      <c r="E16" s="377"/>
      <c r="F16" s="377"/>
      <c r="G16" s="377"/>
      <c r="H16" s="377"/>
      <c r="I16" s="1034"/>
      <c r="J16" s="1034"/>
      <c r="K16" s="377"/>
      <c r="L16" s="378"/>
    </row>
    <row r="17" spans="1:12" ht="15" customHeight="1" x14ac:dyDescent="0.2">
      <c r="A17" s="1014" t="s">
        <v>159</v>
      </c>
      <c r="B17" s="1015"/>
      <c r="C17" s="1015"/>
      <c r="D17" s="1016"/>
      <c r="E17" s="1011">
        <v>2017</v>
      </c>
      <c r="F17" s="1012"/>
      <c r="G17" s="1011">
        <v>2018</v>
      </c>
      <c r="H17" s="1039"/>
      <c r="I17" s="594">
        <v>2019</v>
      </c>
      <c r="J17" s="595"/>
      <c r="K17" s="1031" t="s">
        <v>458</v>
      </c>
      <c r="L17" s="1013"/>
    </row>
    <row r="18" spans="1:12" ht="12.75" customHeight="1" x14ac:dyDescent="0.2">
      <c r="A18" s="625"/>
      <c r="B18" s="626"/>
      <c r="C18" s="620"/>
      <c r="D18" s="624"/>
      <c r="E18" s="337" t="s">
        <v>172</v>
      </c>
      <c r="F18" s="338" t="s">
        <v>173</v>
      </c>
      <c r="G18" s="337" t="s">
        <v>172</v>
      </c>
      <c r="H18" s="1043" t="s">
        <v>173</v>
      </c>
      <c r="I18" s="337" t="s">
        <v>172</v>
      </c>
      <c r="J18" s="338" t="s">
        <v>173</v>
      </c>
      <c r="K18" s="1032" t="s">
        <v>172</v>
      </c>
      <c r="L18" s="338" t="s">
        <v>173</v>
      </c>
    </row>
    <row r="19" spans="1:12" ht="24.75" customHeight="1" x14ac:dyDescent="0.2">
      <c r="A19" s="621" t="s">
        <v>174</v>
      </c>
      <c r="B19" s="611"/>
      <c r="C19" s="611"/>
      <c r="D19" s="622"/>
      <c r="E19" s="264">
        <v>757058.86</v>
      </c>
      <c r="F19" s="263">
        <v>498748.2</v>
      </c>
      <c r="G19" s="264">
        <v>758359.64</v>
      </c>
      <c r="H19" s="284">
        <v>742456.88</v>
      </c>
      <c r="I19" s="264">
        <v>638614.59</v>
      </c>
      <c r="J19" s="263">
        <v>642230.84</v>
      </c>
      <c r="K19" s="1037">
        <v>794352.23</v>
      </c>
      <c r="L19" s="263"/>
    </row>
    <row r="20" spans="1:12" ht="24.75" customHeight="1" x14ac:dyDescent="0.2">
      <c r="A20" s="621" t="s">
        <v>175</v>
      </c>
      <c r="B20" s="611"/>
      <c r="C20" s="611"/>
      <c r="D20" s="622"/>
      <c r="E20" s="264">
        <v>62000</v>
      </c>
      <c r="F20" s="263">
        <v>32730.58</v>
      </c>
      <c r="G20" s="264">
        <v>633623.68999999994</v>
      </c>
      <c r="H20" s="284">
        <v>89169.59</v>
      </c>
      <c r="I20" s="264">
        <v>147798.26999999999</v>
      </c>
      <c r="J20" s="263">
        <v>31947.5</v>
      </c>
      <c r="K20" s="1037">
        <v>940626</v>
      </c>
      <c r="L20" s="263"/>
    </row>
    <row r="21" spans="1:12" ht="24.75" customHeight="1" x14ac:dyDescent="0.2">
      <c r="A21" s="621" t="s">
        <v>176</v>
      </c>
      <c r="B21" s="611"/>
      <c r="C21" s="611"/>
      <c r="D21" s="622"/>
      <c r="E21" s="264">
        <v>0</v>
      </c>
      <c r="F21" s="263">
        <v>0</v>
      </c>
      <c r="G21" s="264">
        <v>0</v>
      </c>
      <c r="H21" s="284">
        <v>0</v>
      </c>
      <c r="I21" s="264">
        <v>0</v>
      </c>
      <c r="J21" s="263">
        <v>0</v>
      </c>
      <c r="K21" s="1037">
        <v>0</v>
      </c>
      <c r="L21" s="263"/>
    </row>
    <row r="22" spans="1:12" ht="24.75" customHeight="1" x14ac:dyDescent="0.2">
      <c r="A22" s="621" t="s">
        <v>177</v>
      </c>
      <c r="B22" s="611"/>
      <c r="C22" s="611"/>
      <c r="D22" s="622"/>
      <c r="E22" s="264">
        <v>62500</v>
      </c>
      <c r="F22" s="263">
        <v>62500</v>
      </c>
      <c r="G22" s="264">
        <v>65390</v>
      </c>
      <c r="H22" s="284">
        <v>65367.02</v>
      </c>
      <c r="I22" s="264">
        <v>68415.360000000001</v>
      </c>
      <c r="J22" s="263">
        <v>68415.360000000001</v>
      </c>
      <c r="K22" s="1037">
        <v>59244.71</v>
      </c>
      <c r="L22" s="263"/>
    </row>
    <row r="23" spans="1:12" ht="24.75" customHeight="1" x14ac:dyDescent="0.2">
      <c r="A23" s="621" t="s">
        <v>178</v>
      </c>
      <c r="B23" s="611"/>
      <c r="C23" s="611"/>
      <c r="D23" s="622"/>
      <c r="E23" s="264">
        <v>0</v>
      </c>
      <c r="F23" s="263">
        <v>0</v>
      </c>
      <c r="G23" s="264">
        <v>0</v>
      </c>
      <c r="H23" s="284">
        <v>0</v>
      </c>
      <c r="I23" s="264">
        <v>0</v>
      </c>
      <c r="J23" s="263">
        <v>0</v>
      </c>
      <c r="K23" s="1037">
        <v>0</v>
      </c>
      <c r="L23" s="263"/>
    </row>
    <row r="24" spans="1:12" ht="24.75" customHeight="1" x14ac:dyDescent="0.2">
      <c r="A24" s="621" t="s">
        <v>179</v>
      </c>
      <c r="B24" s="611"/>
      <c r="C24" s="611"/>
      <c r="D24" s="622"/>
      <c r="E24" s="264">
        <v>152615</v>
      </c>
      <c r="F24" s="263">
        <v>68318.34</v>
      </c>
      <c r="G24" s="264">
        <v>152738.69</v>
      </c>
      <c r="H24" s="284">
        <v>136204.41</v>
      </c>
      <c r="I24" s="264">
        <v>113466.14</v>
      </c>
      <c r="J24" s="263">
        <v>118102.81</v>
      </c>
      <c r="K24" s="1037">
        <v>187615</v>
      </c>
      <c r="L24" s="263"/>
    </row>
    <row r="25" spans="1:12" s="27" customFormat="1" ht="24.75" customHeight="1" thickBot="1" x14ac:dyDescent="0.25">
      <c r="A25" s="614" t="s">
        <v>180</v>
      </c>
      <c r="B25" s="615"/>
      <c r="C25" s="615"/>
      <c r="D25" s="623"/>
      <c r="E25" s="339">
        <f>SUM(E19:E24)</f>
        <v>1034173.86</v>
      </c>
      <c r="F25" s="23">
        <f>SUM(F19:F24)</f>
        <v>662297.12</v>
      </c>
      <c r="G25" s="339">
        <f>SUM(G19:G24)</f>
        <v>1610112.02</v>
      </c>
      <c r="H25" s="1041">
        <f>SUM(H19:H24)</f>
        <v>1033197.9</v>
      </c>
      <c r="I25" s="1038">
        <f>SUM(I19:I24)</f>
        <v>968294.36</v>
      </c>
      <c r="J25" s="23">
        <f>SUM(J19:J24)</f>
        <v>860696.51</v>
      </c>
      <c r="K25" s="1033">
        <f>SUM(K19:K24)</f>
        <v>1981837.94</v>
      </c>
      <c r="L25" s="23"/>
    </row>
    <row r="26" spans="1:12" ht="14.25" customHeight="1" thickBot="1" x14ac:dyDescent="0.25">
      <c r="A26" s="24"/>
      <c r="B26" s="25"/>
      <c r="C26" s="25"/>
      <c r="D26" s="25"/>
      <c r="E26" s="25"/>
      <c r="F26" s="26"/>
      <c r="G26" s="265"/>
      <c r="H26" s="265"/>
      <c r="I26" s="1040"/>
      <c r="J26" s="1040"/>
      <c r="K26" s="265"/>
      <c r="L26" s="265"/>
    </row>
    <row r="27" spans="1:12" ht="14.25" customHeight="1" thickBot="1" x14ac:dyDescent="0.25">
      <c r="A27" s="376" t="s">
        <v>181</v>
      </c>
      <c r="B27" s="377"/>
      <c r="C27" s="377"/>
      <c r="D27" s="377"/>
      <c r="E27" s="377"/>
      <c r="F27" s="377"/>
      <c r="G27" s="377"/>
      <c r="H27" s="377"/>
      <c r="I27" s="377"/>
      <c r="J27" s="377"/>
      <c r="K27" s="377"/>
      <c r="L27" s="378"/>
    </row>
    <row r="28" spans="1:12" ht="14.25" customHeight="1" x14ac:dyDescent="0.2">
      <c r="A28" s="1014" t="s">
        <v>182</v>
      </c>
      <c r="B28" s="1015" t="s">
        <v>183</v>
      </c>
      <c r="C28" s="1015"/>
      <c r="D28" s="1015"/>
      <c r="E28" s="1017">
        <v>2017</v>
      </c>
      <c r="F28" s="1012"/>
      <c r="G28" s="1011">
        <v>2018</v>
      </c>
      <c r="H28" s="1012"/>
      <c r="I28" s="1018">
        <v>2019</v>
      </c>
      <c r="J28" s="1013"/>
      <c r="K28" s="1018">
        <v>2020</v>
      </c>
      <c r="L28" s="1013"/>
    </row>
    <row r="29" spans="1:12" ht="14.25" customHeight="1" x14ac:dyDescent="0.2">
      <c r="A29" s="619"/>
      <c r="B29" s="620"/>
      <c r="C29" s="620"/>
      <c r="D29" s="620"/>
      <c r="E29" s="287" t="s">
        <v>184</v>
      </c>
      <c r="F29" s="287" t="s">
        <v>185</v>
      </c>
      <c r="G29" s="287" t="s">
        <v>184</v>
      </c>
      <c r="H29" s="287" t="s">
        <v>185</v>
      </c>
      <c r="I29" s="287" t="s">
        <v>184</v>
      </c>
      <c r="J29" s="287" t="s">
        <v>185</v>
      </c>
      <c r="K29" s="271" t="s">
        <v>184</v>
      </c>
      <c r="L29" s="271" t="s">
        <v>185</v>
      </c>
    </row>
    <row r="30" spans="1:12" ht="14.25" customHeight="1" x14ac:dyDescent="0.2">
      <c r="A30" s="28">
        <v>1</v>
      </c>
      <c r="B30" s="611" t="s">
        <v>186</v>
      </c>
      <c r="C30" s="611"/>
      <c r="D30" s="611"/>
      <c r="E30" s="262">
        <v>116802.38</v>
      </c>
      <c r="F30" s="262">
        <v>5975.32</v>
      </c>
      <c r="G30" s="262">
        <v>141154.39000000001</v>
      </c>
      <c r="H30" s="262">
        <v>0</v>
      </c>
      <c r="I30" s="262">
        <v>154167.13</v>
      </c>
      <c r="J30" s="262">
        <v>10618.95</v>
      </c>
      <c r="K30" s="262">
        <v>68110.92</v>
      </c>
      <c r="L30" s="262"/>
    </row>
    <row r="31" spans="1:12" ht="14.25" customHeight="1" x14ac:dyDescent="0.2">
      <c r="A31" s="28">
        <v>2</v>
      </c>
      <c r="B31" s="611" t="s">
        <v>187</v>
      </c>
      <c r="C31" s="611"/>
      <c r="D31" s="611"/>
      <c r="E31" s="262">
        <v>31145.09</v>
      </c>
      <c r="F31" s="262">
        <v>593.67999999999995</v>
      </c>
      <c r="G31" s="262">
        <v>61145.09</v>
      </c>
      <c r="H31" s="262">
        <v>2050.9899999999998</v>
      </c>
      <c r="I31" s="262">
        <v>89153.52</v>
      </c>
      <c r="J31" s="262">
        <v>8008.42</v>
      </c>
      <c r="K31" s="262">
        <v>85216.14</v>
      </c>
      <c r="L31" s="262"/>
    </row>
    <row r="32" spans="1:12" ht="14.25" customHeight="1" x14ac:dyDescent="0.2">
      <c r="A32" s="28">
        <v>3</v>
      </c>
      <c r="B32" s="611" t="s">
        <v>188</v>
      </c>
      <c r="C32" s="611"/>
      <c r="D32" s="611"/>
      <c r="E32" s="262">
        <v>24268.03</v>
      </c>
      <c r="F32" s="262">
        <v>22546.9</v>
      </c>
      <c r="G32" s="262">
        <v>8050.28</v>
      </c>
      <c r="H32" s="262">
        <v>6291.7</v>
      </c>
      <c r="I32" s="262">
        <v>36006.31</v>
      </c>
      <c r="J32" s="262">
        <v>30857.99</v>
      </c>
      <c r="K32" s="262">
        <v>31557.99</v>
      </c>
      <c r="L32" s="262"/>
    </row>
    <row r="33" spans="1:16" ht="14.25" customHeight="1" x14ac:dyDescent="0.2">
      <c r="A33" s="28">
        <v>4</v>
      </c>
      <c r="B33" s="611" t="s">
        <v>189</v>
      </c>
      <c r="C33" s="611"/>
      <c r="D33" s="611"/>
      <c r="E33" s="262">
        <v>324684.89</v>
      </c>
      <c r="F33" s="262">
        <v>0</v>
      </c>
      <c r="G33" s="262">
        <v>440740.21</v>
      </c>
      <c r="H33" s="262">
        <v>38107.82</v>
      </c>
      <c r="I33" s="262">
        <v>407579.39</v>
      </c>
      <c r="J33" s="262">
        <v>3298</v>
      </c>
      <c r="K33" s="262">
        <v>525231.56999999995</v>
      </c>
      <c r="L33" s="262"/>
    </row>
    <row r="34" spans="1:16" ht="14.25" customHeight="1" x14ac:dyDescent="0.2">
      <c r="A34" s="28">
        <v>6</v>
      </c>
      <c r="B34" s="611" t="s">
        <v>190</v>
      </c>
      <c r="C34" s="611"/>
      <c r="D34" s="611"/>
      <c r="E34" s="262">
        <v>12459.86</v>
      </c>
      <c r="F34" s="262">
        <v>0</v>
      </c>
      <c r="G34" s="262">
        <v>12459.86</v>
      </c>
      <c r="H34" s="262">
        <v>0</v>
      </c>
      <c r="I34" s="262">
        <v>12459.86</v>
      </c>
      <c r="J34" s="262">
        <v>0</v>
      </c>
      <c r="K34" s="262">
        <v>12459.86</v>
      </c>
      <c r="L34" s="262"/>
    </row>
    <row r="35" spans="1:16" ht="14.25" customHeight="1" x14ac:dyDescent="0.2">
      <c r="A35" s="28">
        <v>9</v>
      </c>
      <c r="B35" s="611" t="s">
        <v>191</v>
      </c>
      <c r="C35" s="611"/>
      <c r="D35" s="611"/>
      <c r="E35" s="262">
        <v>18382.759999999998</v>
      </c>
      <c r="F35" s="262">
        <v>8869.3700000000008</v>
      </c>
      <c r="G35" s="262">
        <v>10824</v>
      </c>
      <c r="H35" s="262">
        <v>1032.9100000000001</v>
      </c>
      <c r="I35" s="262">
        <v>15449.88</v>
      </c>
      <c r="J35" s="262">
        <v>1032.9100000000001</v>
      </c>
      <c r="K35" s="262">
        <v>19804.04</v>
      </c>
      <c r="L35" s="262"/>
    </row>
    <row r="36" spans="1:16" s="27" customFormat="1" ht="14.25" customHeight="1" x14ac:dyDescent="0.2">
      <c r="A36" s="617" t="s">
        <v>192</v>
      </c>
      <c r="B36" s="618"/>
      <c r="C36" s="618"/>
      <c r="D36" s="618"/>
      <c r="E36" s="29">
        <f>SUM(E30:E35)</f>
        <v>527743.01</v>
      </c>
      <c r="F36" s="29">
        <f>SUM(F30:F35)</f>
        <v>37985.270000000004</v>
      </c>
      <c r="G36" s="29">
        <f>SUM(G30:G35)</f>
        <v>674373.83</v>
      </c>
      <c r="H36" s="29">
        <f>SUM(H30:H35)</f>
        <v>47483.42</v>
      </c>
      <c r="I36" s="29">
        <f>SUM(I30:I35)</f>
        <v>714816.09000000008</v>
      </c>
      <c r="J36" s="29">
        <f>SUM(J30:J35)</f>
        <v>53816.270000000004</v>
      </c>
      <c r="K36" s="29">
        <f>SUM(K30:K35)</f>
        <v>742380.5199999999</v>
      </c>
      <c r="L36" s="29"/>
    </row>
    <row r="37" spans="1:16" ht="14.25" customHeight="1" x14ac:dyDescent="0.2">
      <c r="A37" s="619" t="s">
        <v>182</v>
      </c>
      <c r="B37" s="620" t="s">
        <v>193</v>
      </c>
      <c r="C37" s="620"/>
      <c r="D37" s="620"/>
      <c r="E37" s="612">
        <v>2017</v>
      </c>
      <c r="F37" s="613"/>
      <c r="G37" s="616">
        <v>2018</v>
      </c>
      <c r="H37" s="613"/>
      <c r="I37" s="582">
        <v>2019</v>
      </c>
      <c r="J37" s="583"/>
      <c r="K37" s="582">
        <v>2020</v>
      </c>
      <c r="L37" s="583"/>
    </row>
    <row r="38" spans="1:16" ht="14.25" customHeight="1" x14ac:dyDescent="0.2">
      <c r="A38" s="619"/>
      <c r="B38" s="620"/>
      <c r="C38" s="620"/>
      <c r="D38" s="620"/>
      <c r="E38" s="287" t="s">
        <v>194</v>
      </c>
      <c r="F38" s="287" t="s">
        <v>195</v>
      </c>
      <c r="G38" s="287" t="s">
        <v>194</v>
      </c>
      <c r="H38" s="287" t="s">
        <v>195</v>
      </c>
      <c r="I38" s="287" t="s">
        <v>194</v>
      </c>
      <c r="J38" s="287" t="s">
        <v>195</v>
      </c>
      <c r="K38" s="271" t="s">
        <v>194</v>
      </c>
      <c r="L38" s="271" t="s">
        <v>195</v>
      </c>
    </row>
    <row r="39" spans="1:16" ht="14.25" customHeight="1" x14ac:dyDescent="0.2">
      <c r="A39" s="28">
        <v>1</v>
      </c>
      <c r="B39" s="611" t="s">
        <v>196</v>
      </c>
      <c r="C39" s="611"/>
      <c r="D39" s="611"/>
      <c r="E39" s="262">
        <v>114563.2</v>
      </c>
      <c r="F39" s="262">
        <v>57854.17</v>
      </c>
      <c r="G39" s="262">
        <v>187362.11</v>
      </c>
      <c r="H39" s="262">
        <v>168377.97</v>
      </c>
      <c r="I39" s="284">
        <v>115149.94</v>
      </c>
      <c r="J39" s="284">
        <v>81092.38</v>
      </c>
      <c r="K39" s="284">
        <v>102650.61</v>
      </c>
      <c r="L39" s="286"/>
    </row>
    <row r="40" spans="1:16" ht="14.25" customHeight="1" x14ac:dyDescent="0.2">
      <c r="A40" s="28">
        <v>2</v>
      </c>
      <c r="B40" s="611" t="s">
        <v>197</v>
      </c>
      <c r="C40" s="611"/>
      <c r="D40" s="611"/>
      <c r="E40" s="262">
        <v>366611.3</v>
      </c>
      <c r="F40" s="262">
        <v>17247.57</v>
      </c>
      <c r="G40" s="262">
        <v>468783.66</v>
      </c>
      <c r="H40" s="262">
        <v>24080.16</v>
      </c>
      <c r="I40" s="284">
        <v>398494.86</v>
      </c>
      <c r="J40" s="284">
        <v>8906</v>
      </c>
      <c r="K40" s="284">
        <v>512260.77</v>
      </c>
      <c r="L40" s="286"/>
      <c r="P40" s="283"/>
    </row>
    <row r="41" spans="1:16" ht="14.25" customHeight="1" x14ac:dyDescent="0.2">
      <c r="A41" s="28">
        <v>3</v>
      </c>
      <c r="B41" s="611" t="s">
        <v>198</v>
      </c>
      <c r="C41" s="611"/>
      <c r="D41" s="611"/>
      <c r="E41" s="262">
        <v>0</v>
      </c>
      <c r="F41" s="262">
        <v>0</v>
      </c>
      <c r="G41" s="262">
        <v>0</v>
      </c>
      <c r="H41" s="262">
        <v>0</v>
      </c>
      <c r="I41" s="284">
        <v>0</v>
      </c>
      <c r="J41" s="284">
        <v>0</v>
      </c>
      <c r="K41" s="284">
        <v>0</v>
      </c>
      <c r="L41" s="262"/>
      <c r="P41" s="283"/>
    </row>
    <row r="42" spans="1:16" ht="14.25" customHeight="1" x14ac:dyDescent="0.2">
      <c r="A42" s="28">
        <v>4</v>
      </c>
      <c r="B42" s="611" t="s">
        <v>199</v>
      </c>
      <c r="C42" s="611"/>
      <c r="D42" s="611"/>
      <c r="E42" s="262">
        <v>36190</v>
      </c>
      <c r="F42" s="262">
        <v>36190</v>
      </c>
      <c r="G42" s="262">
        <v>0</v>
      </c>
      <c r="H42" s="262">
        <v>0</v>
      </c>
      <c r="I42" s="284">
        <v>0</v>
      </c>
      <c r="J42" s="284">
        <v>0</v>
      </c>
      <c r="K42" s="284">
        <v>0</v>
      </c>
      <c r="L42" s="262"/>
    </row>
    <row r="43" spans="1:16" ht="14.25" customHeight="1" x14ac:dyDescent="0.2">
      <c r="A43" s="28">
        <v>5</v>
      </c>
      <c r="B43" s="611" t="s">
        <v>200</v>
      </c>
      <c r="C43" s="611"/>
      <c r="D43" s="611"/>
      <c r="E43" s="22">
        <v>0</v>
      </c>
      <c r="F43" s="262">
        <v>0</v>
      </c>
      <c r="G43" s="22">
        <v>0</v>
      </c>
      <c r="H43" s="262">
        <v>0</v>
      </c>
      <c r="I43" s="285">
        <v>0</v>
      </c>
      <c r="J43" s="284">
        <v>0</v>
      </c>
      <c r="K43" s="285">
        <v>0</v>
      </c>
      <c r="L43" s="262"/>
    </row>
    <row r="44" spans="1:16" ht="14.25" customHeight="1" x14ac:dyDescent="0.2">
      <c r="A44" s="28">
        <v>7</v>
      </c>
      <c r="B44" s="611" t="s">
        <v>191</v>
      </c>
      <c r="C44" s="611"/>
      <c r="D44" s="611"/>
      <c r="E44" s="262">
        <v>11154.31</v>
      </c>
      <c r="F44" s="262">
        <v>3097.17</v>
      </c>
      <c r="G44" s="262">
        <v>20218.34</v>
      </c>
      <c r="H44" s="262">
        <v>19107.62</v>
      </c>
      <c r="I44" s="284">
        <v>16674.63</v>
      </c>
      <c r="J44" s="284">
        <v>12040.29</v>
      </c>
      <c r="K44" s="284">
        <v>8003.62</v>
      </c>
      <c r="L44" s="286"/>
    </row>
    <row r="45" spans="1:16" s="27" customFormat="1" ht="14.25" customHeight="1" thickBot="1" x14ac:dyDescent="0.25">
      <c r="A45" s="614" t="s">
        <v>201</v>
      </c>
      <c r="B45" s="615"/>
      <c r="C45" s="615"/>
      <c r="D45" s="615"/>
      <c r="E45" s="23">
        <f>SUM(E39:E44)</f>
        <v>528518.81000000006</v>
      </c>
      <c r="F45" s="23">
        <f>SUM(F39:F44)</f>
        <v>114388.90999999999</v>
      </c>
      <c r="G45" s="23">
        <f>SUM(G39:G44)</f>
        <v>676364.11</v>
      </c>
      <c r="H45" s="23">
        <f>SUM(H39:H44)</f>
        <v>211565.75</v>
      </c>
      <c r="I45" s="23">
        <f>SUM(I39:I44)</f>
        <v>530319.42999999993</v>
      </c>
      <c r="J45" s="23">
        <f>SUM(J39:J44)</f>
        <v>102038.67000000001</v>
      </c>
      <c r="K45" s="23">
        <f>SUM(K39:K44)</f>
        <v>622915</v>
      </c>
      <c r="L45" s="23"/>
    </row>
    <row r="46" spans="1:16" ht="14.25" customHeight="1" thickBot="1" x14ac:dyDescent="0.25">
      <c r="A46" s="24"/>
      <c r="B46" s="25"/>
      <c r="C46" s="25"/>
      <c r="D46" s="25"/>
      <c r="E46" s="25"/>
      <c r="F46" s="26"/>
      <c r="G46" s="265"/>
      <c r="H46" s="265"/>
      <c r="I46" s="265"/>
      <c r="J46" s="265"/>
      <c r="K46" s="265"/>
      <c r="L46" s="265"/>
    </row>
    <row r="47" spans="1:16" ht="15.75" customHeight="1" thickBot="1" x14ac:dyDescent="0.25">
      <c r="A47" s="376" t="s">
        <v>202</v>
      </c>
      <c r="B47" s="377"/>
      <c r="C47" s="377"/>
      <c r="D47" s="377"/>
      <c r="E47" s="377"/>
      <c r="F47" s="377"/>
      <c r="G47" s="377"/>
      <c r="H47" s="377"/>
      <c r="I47" s="377"/>
      <c r="J47" s="377"/>
      <c r="K47" s="377"/>
      <c r="L47" s="378"/>
    </row>
    <row r="48" spans="1:16" ht="15.75" customHeight="1" x14ac:dyDescent="0.2">
      <c r="A48" s="1019" t="s">
        <v>116</v>
      </c>
      <c r="B48" s="1020"/>
      <c r="C48" s="1020"/>
      <c r="D48" s="1020"/>
      <c r="E48" s="1017">
        <v>2017</v>
      </c>
      <c r="F48" s="1012"/>
      <c r="G48" s="1011">
        <v>2018</v>
      </c>
      <c r="H48" s="1012"/>
      <c r="I48" s="1018">
        <v>2019</v>
      </c>
      <c r="J48" s="1013"/>
      <c r="K48" s="1018">
        <v>2020</v>
      </c>
      <c r="L48" s="1013"/>
    </row>
    <row r="49" spans="1:14" ht="28.5" customHeight="1" x14ac:dyDescent="0.2">
      <c r="A49" s="607" t="s">
        <v>203</v>
      </c>
      <c r="B49" s="608"/>
      <c r="C49" s="608"/>
      <c r="D49" s="608"/>
      <c r="E49" s="1027">
        <v>41647</v>
      </c>
      <c r="F49" s="1028"/>
      <c r="G49" s="1027">
        <v>41269.96</v>
      </c>
      <c r="H49" s="1028"/>
      <c r="I49" s="1027">
        <v>42267</v>
      </c>
      <c r="J49" s="1028"/>
      <c r="K49" s="1027">
        <v>29275</v>
      </c>
      <c r="L49" s="1028"/>
    </row>
    <row r="50" spans="1:14" ht="24.75" customHeight="1" x14ac:dyDescent="0.2">
      <c r="A50" s="607" t="s">
        <v>204</v>
      </c>
      <c r="B50" s="608"/>
      <c r="C50" s="608"/>
      <c r="D50" s="608"/>
      <c r="E50" s="1027">
        <v>23270</v>
      </c>
      <c r="F50" s="1028"/>
      <c r="G50" s="1027">
        <v>20360</v>
      </c>
      <c r="H50" s="1028"/>
      <c r="I50" s="1027">
        <v>17311.62</v>
      </c>
      <c r="J50" s="1028"/>
      <c r="K50" s="1027">
        <v>14293.48</v>
      </c>
      <c r="L50" s="1028"/>
    </row>
    <row r="51" spans="1:14" ht="24.75" customHeight="1" x14ac:dyDescent="0.2">
      <c r="A51" s="607" t="s">
        <v>205</v>
      </c>
      <c r="B51" s="608"/>
      <c r="C51" s="608"/>
      <c r="D51" s="608"/>
      <c r="E51" s="1027">
        <v>186692</v>
      </c>
      <c r="F51" s="1028"/>
      <c r="G51" s="1027">
        <v>201993.64</v>
      </c>
      <c r="H51" s="1028"/>
      <c r="I51" s="1027">
        <v>191115.23</v>
      </c>
      <c r="J51" s="1028"/>
      <c r="K51" s="1027">
        <v>203115.55</v>
      </c>
      <c r="L51" s="1028"/>
    </row>
    <row r="52" spans="1:14" ht="24" customHeight="1" x14ac:dyDescent="0.2">
      <c r="A52" s="607" t="s">
        <v>206</v>
      </c>
      <c r="B52" s="608"/>
      <c r="C52" s="608"/>
      <c r="D52" s="608"/>
      <c r="E52" s="1027">
        <v>62500</v>
      </c>
      <c r="F52" s="1028"/>
      <c r="G52" s="1027">
        <v>65390</v>
      </c>
      <c r="H52" s="1028"/>
      <c r="I52" s="1027">
        <v>68415.360000000001</v>
      </c>
      <c r="J52" s="1028"/>
      <c r="K52" s="1027">
        <v>59244.71</v>
      </c>
      <c r="L52" s="1028"/>
    </row>
    <row r="53" spans="1:14" ht="22.5" customHeight="1" thickBot="1" x14ac:dyDescent="0.25">
      <c r="A53" s="609" t="s">
        <v>207</v>
      </c>
      <c r="B53" s="610"/>
      <c r="C53" s="610"/>
      <c r="D53" s="610"/>
      <c r="E53" s="1029">
        <v>0</v>
      </c>
      <c r="F53" s="1030"/>
      <c r="G53" s="1029">
        <v>0</v>
      </c>
      <c r="H53" s="1030"/>
      <c r="I53" s="1027">
        <v>0</v>
      </c>
      <c r="J53" s="1028"/>
      <c r="K53" s="1027">
        <v>0</v>
      </c>
      <c r="L53" s="1028"/>
    </row>
    <row r="54" spans="1:14" ht="12.75" customHeight="1" x14ac:dyDescent="0.2">
      <c r="A54" s="1022" t="s">
        <v>157</v>
      </c>
      <c r="B54" s="1021"/>
      <c r="C54" s="1021"/>
      <c r="D54" s="1021"/>
      <c r="E54" s="1021"/>
      <c r="F54" s="1021"/>
      <c r="G54" s="1021"/>
      <c r="H54" s="1021"/>
      <c r="I54" s="1021"/>
      <c r="J54" s="1021"/>
      <c r="K54" s="1021"/>
      <c r="L54" s="1023"/>
    </row>
    <row r="55" spans="1:14" ht="12.75" customHeight="1" thickBot="1" x14ac:dyDescent="0.25">
      <c r="A55" s="1024"/>
      <c r="B55" s="1025"/>
      <c r="C55" s="1025"/>
      <c r="D55" s="1025"/>
      <c r="E55" s="1025"/>
      <c r="F55" s="1025"/>
      <c r="G55" s="1025"/>
      <c r="H55" s="1025"/>
      <c r="I55" s="1025"/>
      <c r="J55" s="1025"/>
      <c r="K55" s="1025"/>
      <c r="L55" s="1026"/>
    </row>
    <row r="56" spans="1:14" ht="15.75" customHeight="1" x14ac:dyDescent="0.2">
      <c r="A56" s="635" t="s">
        <v>208</v>
      </c>
      <c r="B56" s="636"/>
      <c r="C56" s="636"/>
      <c r="D56" s="636"/>
      <c r="E56" s="636"/>
      <c r="F56" s="636"/>
      <c r="G56" s="636"/>
      <c r="H56" s="636"/>
      <c r="I56" s="636"/>
      <c r="J56" s="636"/>
      <c r="K56" s="636"/>
      <c r="L56" s="636"/>
    </row>
    <row r="57" spans="1:14" x14ac:dyDescent="0.2">
      <c r="A57" s="604" t="s">
        <v>116</v>
      </c>
      <c r="B57" s="605"/>
      <c r="C57" s="605"/>
      <c r="D57" s="605"/>
      <c r="E57" s="582">
        <v>2017</v>
      </c>
      <c r="F57" s="583"/>
      <c r="G57" s="582">
        <v>2018</v>
      </c>
      <c r="H57" s="583"/>
      <c r="I57" s="582">
        <v>2019</v>
      </c>
      <c r="J57" s="583"/>
      <c r="K57" s="582">
        <v>2020</v>
      </c>
      <c r="L57" s="583"/>
    </row>
    <row r="58" spans="1:14" ht="12.75" customHeight="1" x14ac:dyDescent="0.2">
      <c r="A58" s="592" t="s">
        <v>209</v>
      </c>
      <c r="B58" s="593"/>
      <c r="C58" s="593"/>
      <c r="D58" s="593"/>
      <c r="E58" s="585">
        <f>(E8+E10)/SUM(E8:E10)</f>
        <v>0.94717394226686613</v>
      </c>
      <c r="F58" s="586"/>
      <c r="G58" s="585">
        <f>(G8+G10)/SUM(G8:G10)</f>
        <v>0.9622624880652827</v>
      </c>
      <c r="H58" s="586"/>
      <c r="I58" s="585">
        <f>(I8+I10)/SUM(I8:I10)</f>
        <v>0.98098639824951217</v>
      </c>
      <c r="J58" s="586"/>
      <c r="K58" s="585">
        <f>(K8+K10)/SUM(K8:K10)</f>
        <v>0.96517581443599354</v>
      </c>
      <c r="L58" s="586"/>
    </row>
    <row r="59" spans="1:14" ht="12.75" customHeight="1" x14ac:dyDescent="0.2">
      <c r="A59" s="589" t="s">
        <v>210</v>
      </c>
      <c r="B59" s="590"/>
      <c r="C59" s="590"/>
      <c r="D59" s="590"/>
      <c r="E59" s="585"/>
      <c r="F59" s="586"/>
      <c r="G59" s="585"/>
      <c r="H59" s="586"/>
      <c r="I59" s="585"/>
      <c r="J59" s="586"/>
      <c r="K59" s="585"/>
      <c r="L59" s="586"/>
    </row>
    <row r="60" spans="1:14" ht="12.75" customHeight="1" x14ac:dyDescent="0.2">
      <c r="A60" s="591" t="s">
        <v>211</v>
      </c>
      <c r="B60" s="590"/>
      <c r="C60" s="590"/>
      <c r="D60" s="590"/>
      <c r="E60" s="585"/>
      <c r="F60" s="586"/>
      <c r="G60" s="585"/>
      <c r="H60" s="586"/>
      <c r="I60" s="585"/>
      <c r="J60" s="586"/>
      <c r="K60" s="585"/>
      <c r="L60" s="586"/>
    </row>
    <row r="61" spans="1:14" ht="12.75" customHeight="1" x14ac:dyDescent="0.2">
      <c r="A61" s="592" t="s">
        <v>212</v>
      </c>
      <c r="B61" s="593"/>
      <c r="C61" s="593"/>
      <c r="D61" s="593"/>
      <c r="E61" s="585">
        <f>E8/SUM(E8:E10)</f>
        <v>0.78041422823764173</v>
      </c>
      <c r="F61" s="586"/>
      <c r="G61" s="585">
        <f>G8/SUM(G8:G10)</f>
        <v>0.79483025250711059</v>
      </c>
      <c r="H61" s="586"/>
      <c r="I61" s="585">
        <f>I8/SUM(I8:I10)</f>
        <v>0.83753706746234124</v>
      </c>
      <c r="J61" s="586"/>
      <c r="K61" s="585">
        <f>K8/SUM(K8:K10)</f>
        <v>0.80809524385607689</v>
      </c>
      <c r="L61" s="586"/>
      <c r="N61" s="4" t="s">
        <v>348</v>
      </c>
    </row>
    <row r="62" spans="1:14" ht="12.75" customHeight="1" x14ac:dyDescent="0.2">
      <c r="A62" s="589" t="s">
        <v>213</v>
      </c>
      <c r="B62" s="590"/>
      <c r="C62" s="590"/>
      <c r="D62" s="590"/>
      <c r="E62" s="585"/>
      <c r="F62" s="586"/>
      <c r="G62" s="585"/>
      <c r="H62" s="586"/>
      <c r="I62" s="585"/>
      <c r="J62" s="586"/>
      <c r="K62" s="585"/>
      <c r="L62" s="586"/>
    </row>
    <row r="63" spans="1:14" ht="13.15" customHeight="1" x14ac:dyDescent="0.2">
      <c r="A63" s="591" t="s">
        <v>211</v>
      </c>
      <c r="B63" s="590"/>
      <c r="C63" s="590"/>
      <c r="D63" s="590"/>
      <c r="E63" s="585"/>
      <c r="F63" s="586"/>
      <c r="G63" s="585"/>
      <c r="H63" s="586"/>
      <c r="I63" s="585"/>
      <c r="J63" s="586"/>
      <c r="K63" s="585"/>
      <c r="L63" s="586"/>
    </row>
    <row r="64" spans="1:14" ht="13.15" customHeight="1" x14ac:dyDescent="0.2">
      <c r="A64" s="592" t="s">
        <v>214</v>
      </c>
      <c r="B64" s="593"/>
      <c r="C64" s="593"/>
      <c r="D64" s="593"/>
      <c r="E64" s="585">
        <f>E49/SUM(E8:E10)</f>
        <v>5.2826057733133876E-2</v>
      </c>
      <c r="F64" s="586"/>
      <c r="G64" s="585">
        <f>G49/SUM(G8:G10)</f>
        <v>5.0785065642068257E-2</v>
      </c>
      <c r="H64" s="586"/>
      <c r="I64" s="585">
        <f>I49/SUM(I8:I10)</f>
        <v>5.953895658848414E-2</v>
      </c>
      <c r="J64" s="586"/>
      <c r="K64" s="585">
        <f>K49/SUM(K8:K10)</f>
        <v>3.4824185564006502E-2</v>
      </c>
      <c r="L64" s="586"/>
    </row>
    <row r="65" spans="1:12" ht="13.15" customHeight="1" x14ac:dyDescent="0.2">
      <c r="A65" s="589" t="s">
        <v>215</v>
      </c>
      <c r="B65" s="590"/>
      <c r="C65" s="590"/>
      <c r="D65" s="590"/>
      <c r="E65" s="585"/>
      <c r="F65" s="586"/>
      <c r="G65" s="585"/>
      <c r="H65" s="586"/>
      <c r="I65" s="585"/>
      <c r="J65" s="586"/>
      <c r="K65" s="585"/>
      <c r="L65" s="586"/>
    </row>
    <row r="66" spans="1:12" ht="13.15" customHeight="1" x14ac:dyDescent="0.2">
      <c r="A66" s="591" t="s">
        <v>211</v>
      </c>
      <c r="B66" s="590"/>
      <c r="C66" s="590"/>
      <c r="D66" s="590"/>
      <c r="E66" s="585"/>
      <c r="F66" s="586"/>
      <c r="G66" s="585"/>
      <c r="H66" s="586"/>
      <c r="I66" s="585"/>
      <c r="J66" s="586"/>
      <c r="K66" s="585"/>
      <c r="L66" s="586"/>
    </row>
    <row r="67" spans="1:12" x14ac:dyDescent="0.2">
      <c r="A67" s="637" t="s">
        <v>216</v>
      </c>
      <c r="B67" s="638"/>
      <c r="C67" s="638"/>
      <c r="D67" s="638"/>
      <c r="E67" s="638"/>
      <c r="F67" s="638"/>
      <c r="G67" s="638"/>
      <c r="H67" s="638"/>
      <c r="I67" s="638"/>
      <c r="J67" s="638"/>
      <c r="K67" s="638"/>
      <c r="L67" s="638"/>
    </row>
    <row r="68" spans="1:12" x14ac:dyDescent="0.2">
      <c r="A68" s="604" t="s">
        <v>107</v>
      </c>
      <c r="B68" s="605"/>
      <c r="C68" s="605"/>
      <c r="D68" s="605"/>
      <c r="E68" s="582">
        <v>2017</v>
      </c>
      <c r="F68" s="583"/>
      <c r="G68" s="582">
        <v>2018</v>
      </c>
      <c r="H68" s="583"/>
      <c r="I68" s="582">
        <v>2019</v>
      </c>
      <c r="J68" s="583"/>
      <c r="K68" s="582">
        <v>2020</v>
      </c>
      <c r="L68" s="583"/>
    </row>
    <row r="69" spans="1:12" ht="13.15" customHeight="1" x14ac:dyDescent="0.2">
      <c r="A69" s="592" t="s">
        <v>217</v>
      </c>
      <c r="B69" s="593"/>
      <c r="C69" s="593"/>
      <c r="D69" s="593"/>
      <c r="E69" s="585">
        <f>(E50+E51+E52)/SUM(E8:E10)</f>
        <v>0.34559736216498477</v>
      </c>
      <c r="F69" s="585"/>
      <c r="G69" s="585">
        <f>(G50+G51+G52)/SUM(G8:G10)</f>
        <v>0.35408514196494639</v>
      </c>
      <c r="H69" s="585"/>
      <c r="I69" s="585">
        <f>(I50+I51+I52)/SUM(I8:I10)</f>
        <v>0.38997081228972985</v>
      </c>
      <c r="J69" s="585"/>
      <c r="K69" s="585">
        <f>(K50+K51+K52)/SUM(K8:K10)</f>
        <v>0.3290944894529943</v>
      </c>
      <c r="L69" s="585"/>
    </row>
    <row r="70" spans="1:12" ht="13.15" customHeight="1" x14ac:dyDescent="0.2">
      <c r="A70" s="589" t="s">
        <v>218</v>
      </c>
      <c r="B70" s="590"/>
      <c r="C70" s="590"/>
      <c r="D70" s="590"/>
      <c r="E70" s="585"/>
      <c r="F70" s="585"/>
      <c r="G70" s="585"/>
      <c r="H70" s="585"/>
      <c r="I70" s="585"/>
      <c r="J70" s="585"/>
      <c r="K70" s="585"/>
      <c r="L70" s="585"/>
    </row>
    <row r="71" spans="1:12" ht="13.15" customHeight="1" x14ac:dyDescent="0.2">
      <c r="A71" s="591" t="s">
        <v>211</v>
      </c>
      <c r="B71" s="590"/>
      <c r="C71" s="590"/>
      <c r="D71" s="590"/>
      <c r="E71" s="585"/>
      <c r="F71" s="585"/>
      <c r="G71" s="585"/>
      <c r="H71" s="585"/>
      <c r="I71" s="585"/>
      <c r="J71" s="585"/>
      <c r="K71" s="585"/>
      <c r="L71" s="585"/>
    </row>
    <row r="72" spans="1:12" ht="13.15" customHeight="1" x14ac:dyDescent="0.2">
      <c r="A72" s="592" t="s">
        <v>219</v>
      </c>
      <c r="B72" s="593"/>
      <c r="C72" s="593"/>
      <c r="D72" s="593"/>
      <c r="E72" s="585">
        <f>E51/SUM(E8:E10)</f>
        <v>0.23680462867227481</v>
      </c>
      <c r="F72" s="586"/>
      <c r="G72" s="585">
        <f>G51/SUM(G8:G10)</f>
        <v>0.24856482212922681</v>
      </c>
      <c r="H72" s="586"/>
      <c r="I72" s="585">
        <f>I51/SUM(I8:I10)</f>
        <v>0.26921242062053524</v>
      </c>
      <c r="J72" s="586"/>
      <c r="K72" s="585">
        <f>K51/SUM(K8:K10)</f>
        <v>0.24161686094398771</v>
      </c>
      <c r="L72" s="586"/>
    </row>
    <row r="73" spans="1:12" ht="13.15" customHeight="1" x14ac:dyDescent="0.2">
      <c r="A73" s="589" t="s">
        <v>220</v>
      </c>
      <c r="B73" s="590"/>
      <c r="C73" s="590"/>
      <c r="D73" s="590"/>
      <c r="E73" s="585"/>
      <c r="F73" s="586"/>
      <c r="G73" s="585"/>
      <c r="H73" s="586"/>
      <c r="I73" s="585"/>
      <c r="J73" s="586"/>
      <c r="K73" s="585"/>
      <c r="L73" s="586"/>
    </row>
    <row r="74" spans="1:12" ht="13.15" customHeight="1" x14ac:dyDescent="0.2">
      <c r="A74" s="591" t="s">
        <v>211</v>
      </c>
      <c r="B74" s="590"/>
      <c r="C74" s="590"/>
      <c r="D74" s="590"/>
      <c r="E74" s="585"/>
      <c r="F74" s="586"/>
      <c r="G74" s="585"/>
      <c r="H74" s="586"/>
      <c r="I74" s="585"/>
      <c r="J74" s="586"/>
      <c r="K74" s="585"/>
      <c r="L74" s="586"/>
    </row>
    <row r="75" spans="1:12" ht="12.75" customHeight="1" x14ac:dyDescent="0.2">
      <c r="A75" s="592" t="s">
        <v>221</v>
      </c>
      <c r="B75" s="593"/>
      <c r="C75" s="593"/>
      <c r="D75" s="593"/>
      <c r="E75" s="585">
        <f>(E50+E52)/SUM(E8:E10)</f>
        <v>0.10879273349270997</v>
      </c>
      <c r="F75" s="585"/>
      <c r="G75" s="585">
        <f>(G50+G52)/SUM(G8:G10)</f>
        <v>0.10552031983571958</v>
      </c>
      <c r="H75" s="585"/>
      <c r="I75" s="585">
        <f>(I50+I52)/SUM(I8:I10)</f>
        <v>0.1207583916691946</v>
      </c>
      <c r="J75" s="585"/>
      <c r="K75" s="585">
        <f>(K50+K52)/SUM(K8:K10)</f>
        <v>8.7477628509006575E-2</v>
      </c>
      <c r="L75" s="585"/>
    </row>
    <row r="76" spans="1:12" ht="12.75" customHeight="1" x14ac:dyDescent="0.2">
      <c r="A76" s="589" t="s">
        <v>222</v>
      </c>
      <c r="B76" s="590"/>
      <c r="C76" s="590"/>
      <c r="D76" s="590"/>
      <c r="E76" s="585"/>
      <c r="F76" s="585"/>
      <c r="G76" s="585"/>
      <c r="H76" s="585"/>
      <c r="I76" s="585"/>
      <c r="J76" s="585"/>
      <c r="K76" s="585"/>
      <c r="L76" s="585"/>
    </row>
    <row r="77" spans="1:12" ht="12.75" customHeight="1" x14ac:dyDescent="0.2">
      <c r="A77" s="591" t="s">
        <v>211</v>
      </c>
      <c r="B77" s="590"/>
      <c r="C77" s="590"/>
      <c r="D77" s="590"/>
      <c r="E77" s="585"/>
      <c r="F77" s="585"/>
      <c r="G77" s="585"/>
      <c r="H77" s="585"/>
      <c r="I77" s="585"/>
      <c r="J77" s="585"/>
      <c r="K77" s="585"/>
      <c r="L77" s="585"/>
    </row>
    <row r="78" spans="1:12" x14ac:dyDescent="0.2">
      <c r="A78" s="637" t="s">
        <v>223</v>
      </c>
      <c r="B78" s="638"/>
      <c r="C78" s="638"/>
      <c r="D78" s="638"/>
      <c r="E78" s="638"/>
      <c r="F78" s="638"/>
      <c r="G78" s="638"/>
      <c r="H78" s="638"/>
      <c r="I78" s="638"/>
      <c r="J78" s="638"/>
      <c r="K78" s="638"/>
      <c r="L78" s="638"/>
    </row>
    <row r="79" spans="1:12" x14ac:dyDescent="0.2">
      <c r="A79" s="604" t="s">
        <v>107</v>
      </c>
      <c r="B79" s="605"/>
      <c r="C79" s="605"/>
      <c r="D79" s="605"/>
      <c r="E79" s="582">
        <v>2017</v>
      </c>
      <c r="F79" s="583"/>
      <c r="G79" s="582">
        <v>2018</v>
      </c>
      <c r="H79" s="583"/>
      <c r="I79" s="582">
        <v>2019</v>
      </c>
      <c r="J79" s="583"/>
      <c r="K79" s="582">
        <v>2020</v>
      </c>
      <c r="L79" s="583"/>
    </row>
    <row r="80" spans="1:12" ht="12.75" customHeight="1" x14ac:dyDescent="0.2">
      <c r="A80" s="592" t="s">
        <v>224</v>
      </c>
      <c r="B80" s="593"/>
      <c r="C80" s="593"/>
      <c r="D80" s="593"/>
      <c r="E80" s="584">
        <v>621.26</v>
      </c>
      <c r="F80" s="361"/>
      <c r="G80" s="584">
        <v>692.7</v>
      </c>
      <c r="H80" s="361"/>
      <c r="I80" s="584">
        <v>693.7</v>
      </c>
      <c r="J80" s="361"/>
      <c r="K80" s="584">
        <v>643.50300000000004</v>
      </c>
      <c r="L80" s="361"/>
    </row>
    <row r="81" spans="1:12" ht="12.75" customHeight="1" x14ac:dyDescent="0.2">
      <c r="A81" s="589" t="s">
        <v>210</v>
      </c>
      <c r="B81" s="590"/>
      <c r="C81" s="590"/>
      <c r="D81" s="590"/>
      <c r="E81" s="584"/>
      <c r="F81" s="361"/>
      <c r="G81" s="584"/>
      <c r="H81" s="361"/>
      <c r="I81" s="584"/>
      <c r="J81" s="361"/>
      <c r="K81" s="584"/>
      <c r="L81" s="361"/>
    </row>
    <row r="82" spans="1:12" ht="12.75" customHeight="1" x14ac:dyDescent="0.2">
      <c r="A82" s="591" t="s">
        <v>225</v>
      </c>
      <c r="B82" s="590"/>
      <c r="C82" s="590"/>
      <c r="D82" s="590"/>
      <c r="E82" s="584"/>
      <c r="F82" s="361"/>
      <c r="G82" s="584"/>
      <c r="H82" s="361"/>
      <c r="I82" s="584"/>
      <c r="J82" s="361"/>
      <c r="K82" s="584"/>
      <c r="L82" s="361"/>
    </row>
    <row r="83" spans="1:12" ht="12.75" customHeight="1" x14ac:dyDescent="0.2">
      <c r="A83" s="592" t="s">
        <v>226</v>
      </c>
      <c r="B83" s="593"/>
      <c r="C83" s="593"/>
      <c r="D83" s="593"/>
      <c r="E83" s="606">
        <v>542.16999999999996</v>
      </c>
      <c r="F83" s="598"/>
      <c r="G83" s="584">
        <v>570.74</v>
      </c>
      <c r="H83" s="361"/>
      <c r="I83" s="584">
        <v>571.74</v>
      </c>
      <c r="J83" s="361"/>
      <c r="K83" s="584">
        <f>K8/1085</f>
        <v>626.10727188940098</v>
      </c>
      <c r="L83" s="361"/>
    </row>
    <row r="84" spans="1:12" ht="12.75" customHeight="1" x14ac:dyDescent="0.2">
      <c r="A84" s="589" t="s">
        <v>213</v>
      </c>
      <c r="B84" s="590"/>
      <c r="C84" s="590"/>
      <c r="D84" s="590"/>
      <c r="E84" s="599"/>
      <c r="F84" s="600"/>
      <c r="G84" s="584"/>
      <c r="H84" s="361"/>
      <c r="I84" s="584"/>
      <c r="J84" s="361"/>
      <c r="K84" s="584"/>
      <c r="L84" s="361"/>
    </row>
    <row r="85" spans="1:12" ht="12.75" customHeight="1" x14ac:dyDescent="0.2">
      <c r="A85" s="591" t="s">
        <v>225</v>
      </c>
      <c r="B85" s="590"/>
      <c r="C85" s="590"/>
      <c r="D85" s="590"/>
      <c r="E85" s="601"/>
      <c r="F85" s="602"/>
      <c r="G85" s="584"/>
      <c r="H85" s="361"/>
      <c r="I85" s="584"/>
      <c r="J85" s="361"/>
      <c r="K85" s="584"/>
      <c r="L85" s="361"/>
    </row>
    <row r="86" spans="1:12" ht="12.75" customHeight="1" x14ac:dyDescent="0.2">
      <c r="A86" s="592" t="s">
        <v>227</v>
      </c>
      <c r="B86" s="593"/>
      <c r="C86" s="593"/>
      <c r="D86" s="593"/>
      <c r="E86" s="597">
        <v>88.81</v>
      </c>
      <c r="F86" s="598"/>
      <c r="G86" s="584">
        <v>79.56</v>
      </c>
      <c r="H86" s="361"/>
      <c r="I86" s="584">
        <v>80.56</v>
      </c>
      <c r="J86" s="361"/>
      <c r="K86" s="584">
        <f>K52/1085</f>
        <v>54.603419354838707</v>
      </c>
      <c r="L86" s="361"/>
    </row>
    <row r="87" spans="1:12" ht="12.75" customHeight="1" x14ac:dyDescent="0.2">
      <c r="A87" s="589" t="s">
        <v>228</v>
      </c>
      <c r="B87" s="590"/>
      <c r="C87" s="590"/>
      <c r="D87" s="590"/>
      <c r="E87" s="599"/>
      <c r="F87" s="600"/>
      <c r="G87" s="584"/>
      <c r="H87" s="361"/>
      <c r="I87" s="584"/>
      <c r="J87" s="361"/>
      <c r="K87" s="584"/>
      <c r="L87" s="361"/>
    </row>
    <row r="88" spans="1:12" ht="12.75" customHeight="1" x14ac:dyDescent="0.2">
      <c r="A88" s="591" t="s">
        <v>225</v>
      </c>
      <c r="B88" s="590"/>
      <c r="C88" s="590"/>
      <c r="D88" s="590"/>
      <c r="E88" s="601"/>
      <c r="F88" s="602"/>
      <c r="G88" s="584"/>
      <c r="H88" s="361"/>
      <c r="I88" s="584"/>
      <c r="J88" s="361"/>
      <c r="K88" s="584"/>
      <c r="L88" s="361"/>
    </row>
    <row r="89" spans="1:12" ht="12.75" customHeight="1" x14ac:dyDescent="0.2">
      <c r="A89" s="592" t="s">
        <v>229</v>
      </c>
      <c r="B89" s="593"/>
      <c r="C89" s="593"/>
      <c r="D89" s="593"/>
      <c r="E89" s="597">
        <v>51.13</v>
      </c>
      <c r="F89" s="598"/>
      <c r="G89" s="584">
        <v>38.630000000000003</v>
      </c>
      <c r="H89" s="361"/>
      <c r="I89" s="584">
        <v>39.630000000000003</v>
      </c>
      <c r="J89" s="361"/>
      <c r="K89" s="584">
        <v>39.630000000000003</v>
      </c>
      <c r="L89" s="361"/>
    </row>
    <row r="90" spans="1:12" ht="12.75" customHeight="1" x14ac:dyDescent="0.2">
      <c r="A90" s="589" t="s">
        <v>215</v>
      </c>
      <c r="B90" s="590"/>
      <c r="C90" s="590"/>
      <c r="D90" s="590"/>
      <c r="E90" s="599"/>
      <c r="F90" s="600"/>
      <c r="G90" s="584"/>
      <c r="H90" s="361"/>
      <c r="I90" s="584"/>
      <c r="J90" s="361"/>
      <c r="K90" s="584"/>
      <c r="L90" s="361"/>
    </row>
    <row r="91" spans="1:12" ht="13.5" customHeight="1" x14ac:dyDescent="0.2">
      <c r="A91" s="603" t="s">
        <v>225</v>
      </c>
      <c r="B91" s="593"/>
      <c r="C91" s="593"/>
      <c r="D91" s="593"/>
      <c r="E91" s="601"/>
      <c r="F91" s="602"/>
      <c r="G91" s="584"/>
      <c r="H91" s="361"/>
      <c r="I91" s="584"/>
      <c r="J91" s="361"/>
      <c r="K91" s="584"/>
      <c r="L91" s="361"/>
    </row>
    <row r="92" spans="1:12" x14ac:dyDescent="0.2">
      <c r="A92" s="637" t="s">
        <v>230</v>
      </c>
      <c r="B92" s="638"/>
      <c r="C92" s="638"/>
      <c r="D92" s="638"/>
      <c r="E92" s="638"/>
      <c r="F92" s="638"/>
      <c r="G92" s="638"/>
      <c r="H92" s="638"/>
      <c r="I92" s="638"/>
      <c r="J92" s="638"/>
      <c r="K92" s="638"/>
      <c r="L92" s="638"/>
    </row>
    <row r="93" spans="1:12" x14ac:dyDescent="0.2">
      <c r="A93" s="604" t="s">
        <v>107</v>
      </c>
      <c r="B93" s="605"/>
      <c r="C93" s="605"/>
      <c r="D93" s="605"/>
      <c r="E93" s="582">
        <v>2017</v>
      </c>
      <c r="F93" s="583"/>
      <c r="G93" s="582">
        <v>2018</v>
      </c>
      <c r="H93" s="583"/>
      <c r="I93" s="582">
        <v>2019</v>
      </c>
      <c r="J93" s="583"/>
      <c r="K93" s="582">
        <v>2020</v>
      </c>
      <c r="L93" s="583"/>
    </row>
    <row r="94" spans="1:12" ht="12.75" customHeight="1" x14ac:dyDescent="0.2">
      <c r="A94" s="592" t="s">
        <v>231</v>
      </c>
      <c r="B94" s="593"/>
      <c r="C94" s="593"/>
      <c r="D94" s="593"/>
      <c r="E94" s="585">
        <f>E36/E14</f>
        <v>0.51030395411463991</v>
      </c>
      <c r="F94" s="585"/>
      <c r="G94" s="585">
        <f>G36/G14</f>
        <v>0.41883659125779338</v>
      </c>
      <c r="H94" s="585"/>
      <c r="I94" s="585">
        <f>I36/I14</f>
        <v>0.65853014240098995</v>
      </c>
      <c r="J94" s="585"/>
      <c r="K94" s="585">
        <f>K36/K14</f>
        <v>0.3745919406508082</v>
      </c>
      <c r="L94" s="585"/>
    </row>
    <row r="95" spans="1:12" ht="12.75" customHeight="1" x14ac:dyDescent="0.2">
      <c r="A95" s="589" t="s">
        <v>232</v>
      </c>
      <c r="B95" s="590"/>
      <c r="C95" s="590"/>
      <c r="D95" s="590"/>
      <c r="E95" s="585"/>
      <c r="F95" s="585"/>
      <c r="G95" s="585"/>
      <c r="H95" s="585"/>
      <c r="I95" s="585"/>
      <c r="J95" s="585"/>
      <c r="K95" s="585"/>
      <c r="L95" s="585"/>
    </row>
    <row r="96" spans="1:12" ht="12.75" customHeight="1" x14ac:dyDescent="0.2">
      <c r="A96" s="591" t="s">
        <v>233</v>
      </c>
      <c r="B96" s="590"/>
      <c r="C96" s="590"/>
      <c r="D96" s="590"/>
      <c r="E96" s="585"/>
      <c r="F96" s="585"/>
      <c r="G96" s="585"/>
      <c r="H96" s="585"/>
      <c r="I96" s="585"/>
      <c r="J96" s="585"/>
      <c r="K96" s="585"/>
      <c r="L96" s="585"/>
    </row>
    <row r="97" spans="1:12" ht="12.75" customHeight="1" x14ac:dyDescent="0.2">
      <c r="A97" s="592" t="s">
        <v>234</v>
      </c>
      <c r="B97" s="593"/>
      <c r="C97" s="593"/>
      <c r="D97" s="593"/>
      <c r="E97" s="585">
        <f>E45/E25</f>
        <v>0.51105411811511081</v>
      </c>
      <c r="F97" s="585"/>
      <c r="G97" s="585">
        <f>G45/G25</f>
        <v>0.42007270400974955</v>
      </c>
      <c r="H97" s="585"/>
      <c r="I97" s="585">
        <f>I45/I25</f>
        <v>0.54768410506904108</v>
      </c>
      <c r="J97" s="585"/>
      <c r="K97" s="585">
        <f>K45/K25</f>
        <v>0.31431177465499527</v>
      </c>
      <c r="L97" s="585"/>
    </row>
    <row r="98" spans="1:12" ht="12.75" customHeight="1" x14ac:dyDescent="0.2">
      <c r="A98" s="589" t="s">
        <v>235</v>
      </c>
      <c r="B98" s="590"/>
      <c r="C98" s="590"/>
      <c r="D98" s="590"/>
      <c r="E98" s="585"/>
      <c r="F98" s="585"/>
      <c r="G98" s="585"/>
      <c r="H98" s="585"/>
      <c r="I98" s="585"/>
      <c r="J98" s="585"/>
      <c r="K98" s="585"/>
      <c r="L98" s="585"/>
    </row>
    <row r="99" spans="1:12" ht="12.75" customHeight="1" x14ac:dyDescent="0.2">
      <c r="A99" s="591" t="s">
        <v>236</v>
      </c>
      <c r="B99" s="590"/>
      <c r="C99" s="590"/>
      <c r="D99" s="590"/>
      <c r="E99" s="585"/>
      <c r="F99" s="585"/>
      <c r="G99" s="585"/>
      <c r="H99" s="585"/>
      <c r="I99" s="585"/>
      <c r="J99" s="585"/>
      <c r="K99" s="585"/>
      <c r="L99" s="585"/>
    </row>
    <row r="100" spans="1:12" ht="12.75" customHeight="1" x14ac:dyDescent="0.2">
      <c r="A100" s="592" t="s">
        <v>237</v>
      </c>
      <c r="B100" s="593"/>
      <c r="C100" s="593"/>
      <c r="D100" s="593"/>
      <c r="E100" s="585">
        <f>(F8+F10)/(E8+E10)</f>
        <v>0.90235378151163725</v>
      </c>
      <c r="F100" s="585"/>
      <c r="G100" s="585">
        <f>(H8+H10)/(G8+G10)</f>
        <v>0.8611581563033871</v>
      </c>
      <c r="H100" s="585"/>
      <c r="I100" s="585">
        <f>(J8+J10)/(I8+I10)</f>
        <v>1.0102782697074744</v>
      </c>
      <c r="J100" s="585"/>
      <c r="K100" s="585">
        <f>(L8+L10)/(K8+K10)</f>
        <v>0</v>
      </c>
      <c r="L100" s="585"/>
    </row>
    <row r="101" spans="1:12" ht="12.75" customHeight="1" x14ac:dyDescent="0.2">
      <c r="A101" s="589" t="s">
        <v>238</v>
      </c>
      <c r="B101" s="590"/>
      <c r="C101" s="590"/>
      <c r="D101" s="590"/>
      <c r="E101" s="585"/>
      <c r="F101" s="585"/>
      <c r="G101" s="585"/>
      <c r="H101" s="585"/>
      <c r="I101" s="585"/>
      <c r="J101" s="585"/>
      <c r="K101" s="585"/>
      <c r="L101" s="585"/>
    </row>
    <row r="102" spans="1:12" ht="12.75" customHeight="1" x14ac:dyDescent="0.2">
      <c r="A102" s="591" t="s">
        <v>239</v>
      </c>
      <c r="B102" s="590"/>
      <c r="C102" s="590"/>
      <c r="D102" s="590"/>
      <c r="E102" s="585"/>
      <c r="F102" s="585"/>
      <c r="G102" s="585"/>
      <c r="H102" s="585"/>
      <c r="I102" s="585"/>
      <c r="J102" s="585"/>
      <c r="K102" s="585"/>
      <c r="L102" s="585"/>
    </row>
    <row r="103" spans="1:12" ht="13.15" customHeight="1" x14ac:dyDescent="0.2">
      <c r="A103" s="592" t="s">
        <v>240</v>
      </c>
      <c r="B103" s="593"/>
      <c r="C103" s="593"/>
      <c r="D103" s="593"/>
      <c r="E103" s="585">
        <f>(F19)/(E19)</f>
        <v>0.65879712444023175</v>
      </c>
      <c r="F103" s="585"/>
      <c r="G103" s="585">
        <f>(H19)/(G19)</f>
        <v>0.97903005492222661</v>
      </c>
      <c r="H103" s="585"/>
      <c r="I103" s="585">
        <f>(J19)/(I19)</f>
        <v>1.0056626485780726</v>
      </c>
      <c r="J103" s="585"/>
      <c r="K103" s="585">
        <f>(L19)/(K19)</f>
        <v>0</v>
      </c>
      <c r="L103" s="585"/>
    </row>
    <row r="104" spans="1:12" ht="13.15" customHeight="1" x14ac:dyDescent="0.2">
      <c r="A104" s="589" t="s">
        <v>241</v>
      </c>
      <c r="B104" s="590"/>
      <c r="C104" s="590"/>
      <c r="D104" s="590"/>
      <c r="E104" s="585"/>
      <c r="F104" s="585"/>
      <c r="G104" s="585"/>
      <c r="H104" s="585"/>
      <c r="I104" s="585"/>
      <c r="J104" s="585"/>
      <c r="K104" s="585"/>
      <c r="L104" s="585"/>
    </row>
    <row r="105" spans="1:12" ht="13.9" customHeight="1" thickBot="1" x14ac:dyDescent="0.25">
      <c r="A105" s="587" t="s">
        <v>242</v>
      </c>
      <c r="B105" s="588"/>
      <c r="C105" s="588"/>
      <c r="D105" s="588"/>
      <c r="E105" s="585"/>
      <c r="F105" s="585"/>
      <c r="G105" s="585"/>
      <c r="H105" s="585"/>
      <c r="I105" s="585"/>
      <c r="J105" s="585"/>
      <c r="K105" s="585"/>
      <c r="L105" s="585"/>
    </row>
    <row r="107" spans="1:12" ht="3" customHeight="1" x14ac:dyDescent="0.2"/>
    <row r="108" spans="1:12" x14ac:dyDescent="0.2">
      <c r="A108" s="492"/>
      <c r="B108" s="492"/>
      <c r="C108" s="492"/>
      <c r="D108" s="492"/>
      <c r="E108" s="596"/>
      <c r="F108" s="596"/>
    </row>
  </sheetData>
  <customSheetViews>
    <customSheetView guid="{5274FD7E-76C2-47C3-8C9C-C2C181076605}" showPageBreaks="1" showRuler="0" topLeftCell="A16">
      <selection activeCell="A108" sqref="A108:L108"/>
      <rowBreaks count="1" manualBreakCount="1">
        <brk id="45" max="16383" man="1"/>
      </rowBreaks>
      <pageMargins left="0.19685039370078741" right="0.19685039370078741" top="0.6692913385826772" bottom="0.39370078740157483" header="0.51181102362204722" footer="0.51181102362204722"/>
      <printOptions horizontalCentered="1" verticalCentered="1"/>
      <pageSetup paperSize="9" scale="49" orientation="portrait" r:id="rId1"/>
      <headerFooter alignWithMargins="0">
        <oddHeader>&amp;F</oddHeader>
        <oddFooter>&amp;L&amp;8&amp;F&amp;R&amp;8&amp;P</oddFooter>
      </headerFooter>
    </customSheetView>
    <customSheetView guid="{0CDFE071-D2BF-4AC9-96FE-3C7CC2EB89D1}" showPageBreaks="1" printArea="1" topLeftCell="A16">
      <selection activeCell="A108" sqref="A108:L108"/>
      <rowBreaks count="1" manualBreakCount="1">
        <brk id="45" max="16383" man="1"/>
      </rowBreaks>
      <pageMargins left="0.19685039370078741" right="0.19685039370078741" top="0.6692913385826772" bottom="0.39370078740157483" header="0.51181102362204722" footer="0.51181102362204722"/>
      <printOptions horizontalCentered="1" verticalCentered="1"/>
      <pageSetup paperSize="9" scale="49" orientation="portrait" r:id="rId2"/>
      <headerFooter alignWithMargins="0">
        <oddHeader>&amp;F</oddHeader>
        <oddFooter>&amp;L&amp;8&amp;F&amp;R&amp;8&amp;P</oddFooter>
      </headerFooter>
    </customSheetView>
    <customSheetView guid="{FD66CCA4-E734-40F6-A42D-704ADC03C8FF}" showPageBreaks="1" printArea="1" showRuler="0">
      <selection activeCell="A108" sqref="A108:L108"/>
      <rowBreaks count="1" manualBreakCount="1">
        <brk id="45" max="16383" man="1"/>
      </rowBreaks>
      <pageMargins left="0.19685039370078741" right="0.19685039370078741" top="0.6692913385826772" bottom="0.39370078740157483" header="0.51181102362204722" footer="0.51181102362204722"/>
      <printOptions horizontalCentered="1" verticalCentered="1"/>
      <pageSetup paperSize="9" scale="49" orientation="portrait" r:id="rId3"/>
      <headerFooter alignWithMargins="0">
        <oddHeader>&amp;F</oddHeader>
        <oddFooter>&amp;L&amp;8&amp;F&amp;R&amp;8&amp;P</oddFooter>
      </headerFooter>
    </customSheetView>
  </customSheetViews>
  <mergeCells count="212">
    <mergeCell ref="G50:H50"/>
    <mergeCell ref="G51:H51"/>
    <mergeCell ref="G52:H52"/>
    <mergeCell ref="G53:H53"/>
    <mergeCell ref="K103:L105"/>
    <mergeCell ref="A16:L16"/>
    <mergeCell ref="A3:L3"/>
    <mergeCell ref="A2:L2"/>
    <mergeCell ref="A56:L56"/>
    <mergeCell ref="A67:L67"/>
    <mergeCell ref="A78:L78"/>
    <mergeCell ref="A92:L92"/>
    <mergeCell ref="A27:L27"/>
    <mergeCell ref="A47:L47"/>
    <mergeCell ref="K79:L79"/>
    <mergeCell ref="K80:L82"/>
    <mergeCell ref="K83:L85"/>
    <mergeCell ref="K86:L88"/>
    <mergeCell ref="K89:L91"/>
    <mergeCell ref="K93:L93"/>
    <mergeCell ref="K94:L96"/>
    <mergeCell ref="K97:L99"/>
    <mergeCell ref="K100:L102"/>
    <mergeCell ref="K53:L53"/>
    <mergeCell ref="K57:L57"/>
    <mergeCell ref="K58:L60"/>
    <mergeCell ref="K61:L63"/>
    <mergeCell ref="K64:L66"/>
    <mergeCell ref="K68:L68"/>
    <mergeCell ref="K69:L71"/>
    <mergeCell ref="K72:L74"/>
    <mergeCell ref="K75:L77"/>
    <mergeCell ref="K4:L4"/>
    <mergeCell ref="K17:L17"/>
    <mergeCell ref="K28:L28"/>
    <mergeCell ref="K37:L37"/>
    <mergeCell ref="K48:L48"/>
    <mergeCell ref="K49:L49"/>
    <mergeCell ref="K50:L50"/>
    <mergeCell ref="K51:L51"/>
    <mergeCell ref="K52:L52"/>
    <mergeCell ref="A54:L55"/>
    <mergeCell ref="E49:F49"/>
    <mergeCell ref="G49:H49"/>
    <mergeCell ref="E50:F50"/>
    <mergeCell ref="A14:D14"/>
    <mergeCell ref="A17:D18"/>
    <mergeCell ref="E17:F17"/>
    <mergeCell ref="A4:D5"/>
    <mergeCell ref="E4:F4"/>
    <mergeCell ref="G4:H4"/>
    <mergeCell ref="G17:H17"/>
    <mergeCell ref="A10:D10"/>
    <mergeCell ref="A11:D11"/>
    <mergeCell ref="A12:D12"/>
    <mergeCell ref="A13:D13"/>
    <mergeCell ref="A6:D6"/>
    <mergeCell ref="A7:D7"/>
    <mergeCell ref="A8:D8"/>
    <mergeCell ref="A9:D9"/>
    <mergeCell ref="G48:H48"/>
    <mergeCell ref="A23:D23"/>
    <mergeCell ref="A24:D24"/>
    <mergeCell ref="A25:D25"/>
    <mergeCell ref="B32:D32"/>
    <mergeCell ref="A19:D19"/>
    <mergeCell ref="A20:D20"/>
    <mergeCell ref="A21:D21"/>
    <mergeCell ref="A22:D22"/>
    <mergeCell ref="B33:D33"/>
    <mergeCell ref="B34:D34"/>
    <mergeCell ref="B35:D35"/>
    <mergeCell ref="E28:F28"/>
    <mergeCell ref="G28:H28"/>
    <mergeCell ref="B30:D30"/>
    <mergeCell ref="B31:D31"/>
    <mergeCell ref="G37:H37"/>
    <mergeCell ref="B39:D39"/>
    <mergeCell ref="A36:D36"/>
    <mergeCell ref="A37:A38"/>
    <mergeCell ref="B37:D38"/>
    <mergeCell ref="A28:A29"/>
    <mergeCell ref="B28:D29"/>
    <mergeCell ref="A50:D50"/>
    <mergeCell ref="A49:D49"/>
    <mergeCell ref="B40:D40"/>
    <mergeCell ref="B41:D41"/>
    <mergeCell ref="B42:D42"/>
    <mergeCell ref="B43:D43"/>
    <mergeCell ref="E37:F37"/>
    <mergeCell ref="B44:D44"/>
    <mergeCell ref="A45:D45"/>
    <mergeCell ref="A48:D48"/>
    <mergeCell ref="E48:F48"/>
    <mergeCell ref="A58:D58"/>
    <mergeCell ref="E58:F60"/>
    <mergeCell ref="A57:D57"/>
    <mergeCell ref="G58:H60"/>
    <mergeCell ref="A59:D59"/>
    <mergeCell ref="A60:D60"/>
    <mergeCell ref="A52:D52"/>
    <mergeCell ref="A51:D51"/>
    <mergeCell ref="E57:F57"/>
    <mergeCell ref="G57:H57"/>
    <mergeCell ref="A53:D53"/>
    <mergeCell ref="E51:F51"/>
    <mergeCell ref="E52:F52"/>
    <mergeCell ref="E53:F53"/>
    <mergeCell ref="A61:D61"/>
    <mergeCell ref="E61:F63"/>
    <mergeCell ref="G61:H63"/>
    <mergeCell ref="A62:D62"/>
    <mergeCell ref="A63:D63"/>
    <mergeCell ref="G64:H66"/>
    <mergeCell ref="A65:D65"/>
    <mergeCell ref="A66:D66"/>
    <mergeCell ref="A64:D64"/>
    <mergeCell ref="E64:F66"/>
    <mergeCell ref="A70:D70"/>
    <mergeCell ref="A71:D71"/>
    <mergeCell ref="A68:D68"/>
    <mergeCell ref="E68:F68"/>
    <mergeCell ref="A72:D72"/>
    <mergeCell ref="E72:F74"/>
    <mergeCell ref="G68:H68"/>
    <mergeCell ref="A69:D69"/>
    <mergeCell ref="E69:F71"/>
    <mergeCell ref="G69:H71"/>
    <mergeCell ref="G72:H74"/>
    <mergeCell ref="A73:D73"/>
    <mergeCell ref="A74:D74"/>
    <mergeCell ref="A88:D88"/>
    <mergeCell ref="A75:D75"/>
    <mergeCell ref="E75:F77"/>
    <mergeCell ref="G75:H77"/>
    <mergeCell ref="A76:D76"/>
    <mergeCell ref="A77:D77"/>
    <mergeCell ref="A79:D79"/>
    <mergeCell ref="E79:F79"/>
    <mergeCell ref="G79:H79"/>
    <mergeCell ref="I103:J105"/>
    <mergeCell ref="A108:F108"/>
    <mergeCell ref="A89:D89"/>
    <mergeCell ref="E89:F91"/>
    <mergeCell ref="G89:H91"/>
    <mergeCell ref="A90:D90"/>
    <mergeCell ref="A91:D91"/>
    <mergeCell ref="A94:D94"/>
    <mergeCell ref="E94:F96"/>
    <mergeCell ref="A93:D93"/>
    <mergeCell ref="E93:F93"/>
    <mergeCell ref="G93:H93"/>
    <mergeCell ref="G94:H96"/>
    <mergeCell ref="A95:D95"/>
    <mergeCell ref="A96:D96"/>
    <mergeCell ref="A97:D97"/>
    <mergeCell ref="E97:F99"/>
    <mergeCell ref="G97:H99"/>
    <mergeCell ref="A98:D98"/>
    <mergeCell ref="A99:D99"/>
    <mergeCell ref="A103:D103"/>
    <mergeCell ref="E103:F105"/>
    <mergeCell ref="G103:H105"/>
    <mergeCell ref="A104:D104"/>
    <mergeCell ref="I100:J102"/>
    <mergeCell ref="A105:D105"/>
    <mergeCell ref="G100:H102"/>
    <mergeCell ref="A101:D101"/>
    <mergeCell ref="A102:D102"/>
    <mergeCell ref="A100:D100"/>
    <mergeCell ref="E100:F102"/>
    <mergeCell ref="I4:J4"/>
    <mergeCell ref="I17:J17"/>
    <mergeCell ref="I28:J28"/>
    <mergeCell ref="I37:J37"/>
    <mergeCell ref="I48:J48"/>
    <mergeCell ref="I49:J49"/>
    <mergeCell ref="I50:J50"/>
    <mergeCell ref="I51:J51"/>
    <mergeCell ref="I52:J52"/>
    <mergeCell ref="I53:J53"/>
    <mergeCell ref="I57:J57"/>
    <mergeCell ref="I58:J60"/>
    <mergeCell ref="I61:J63"/>
    <mergeCell ref="I64:J66"/>
    <mergeCell ref="I68:J68"/>
    <mergeCell ref="I69:J71"/>
    <mergeCell ref="I72:J74"/>
    <mergeCell ref="A1:J1"/>
    <mergeCell ref="I79:J79"/>
    <mergeCell ref="I80:J82"/>
    <mergeCell ref="I83:J85"/>
    <mergeCell ref="I86:J88"/>
    <mergeCell ref="I89:J91"/>
    <mergeCell ref="I93:J93"/>
    <mergeCell ref="I94:J96"/>
    <mergeCell ref="I97:J99"/>
    <mergeCell ref="I75:J77"/>
    <mergeCell ref="E83:F85"/>
    <mergeCell ref="G83:H85"/>
    <mergeCell ref="A84:D84"/>
    <mergeCell ref="A85:D85"/>
    <mergeCell ref="A80:D80"/>
    <mergeCell ref="E80:F82"/>
    <mergeCell ref="A86:D86"/>
    <mergeCell ref="E86:F88"/>
    <mergeCell ref="G80:H82"/>
    <mergeCell ref="A81:D81"/>
    <mergeCell ref="A82:D82"/>
    <mergeCell ref="A83:D83"/>
    <mergeCell ref="G86:H88"/>
    <mergeCell ref="A87:D87"/>
  </mergeCells>
  <phoneticPr fontId="25" type="noConversion"/>
  <printOptions horizontalCentered="1" verticalCentered="1"/>
  <pageMargins left="0.19685039370078741" right="0.19685039370078741" top="0.6692913385826772" bottom="0.39370078740157483" header="0.51181102362204722" footer="0.51181102362204722"/>
  <pageSetup paperSize="9" scale="68" fitToHeight="0" orientation="portrait" r:id="rId4"/>
  <headerFooter alignWithMargins="0">
    <oddHeader>&amp;C&amp;F</oddHeader>
    <oddFooter>&amp;L&amp;8&amp;F&amp;R&amp;8&amp;P</oddFooter>
  </headerFooter>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93"/>
  <sheetViews>
    <sheetView view="pageBreakPreview" topLeftCell="B1" zoomScaleNormal="100" zoomScaleSheetLayoutView="100" zoomScalePageLayoutView="60" workbookViewId="0">
      <selection activeCell="L85" sqref="L85"/>
    </sheetView>
  </sheetViews>
  <sheetFormatPr defaultColWidth="8.85546875" defaultRowHeight="15" x14ac:dyDescent="0.25"/>
  <cols>
    <col min="1" max="1" width="3.7109375" customWidth="1"/>
    <col min="2" max="2" width="17.85546875" customWidth="1"/>
    <col min="3" max="3" width="9.5703125" style="47" bestFit="1" customWidth="1"/>
    <col min="4" max="4" width="25.85546875" customWidth="1"/>
    <col min="5" max="5" width="22.140625" customWidth="1"/>
    <col min="6" max="6" width="25.140625" customWidth="1"/>
    <col min="7" max="7" width="16.140625" style="73" customWidth="1"/>
    <col min="8" max="8" width="16" style="73" customWidth="1"/>
    <col min="9" max="11" width="14.5703125" customWidth="1"/>
    <col min="12" max="12" width="13.85546875" customWidth="1"/>
    <col min="13" max="13" width="18.85546875" customWidth="1"/>
    <col min="14" max="14" width="15.140625" customWidth="1"/>
    <col min="15" max="15" width="15" customWidth="1"/>
    <col min="16" max="16" width="10.28515625" customWidth="1"/>
    <col min="17" max="17" width="15.140625" customWidth="1"/>
    <col min="18" max="18" width="17.140625" customWidth="1"/>
    <col min="19" max="19" width="11.7109375" customWidth="1"/>
  </cols>
  <sheetData>
    <row r="1" spans="1:19" ht="34.5" customHeight="1" thickBot="1" x14ac:dyDescent="0.3">
      <c r="G1" s="159" t="s">
        <v>452</v>
      </c>
      <c r="H1" s="80">
        <v>1075</v>
      </c>
      <c r="J1" s="159" t="s">
        <v>453</v>
      </c>
      <c r="K1" s="80"/>
      <c r="N1" s="69" t="s">
        <v>353</v>
      </c>
      <c r="O1" s="80">
        <v>1075</v>
      </c>
      <c r="Q1" s="69" t="s">
        <v>454</v>
      </c>
      <c r="R1" s="80">
        <v>1075</v>
      </c>
    </row>
    <row r="2" spans="1:19" s="108" customFormat="1" ht="59.25" customHeight="1" thickBot="1" x14ac:dyDescent="0.3">
      <c r="A2" s="669" t="s">
        <v>56</v>
      </c>
      <c r="B2" s="670"/>
      <c r="C2" s="76" t="s">
        <v>55</v>
      </c>
      <c r="D2" s="76" t="s">
        <v>57</v>
      </c>
      <c r="E2" s="76" t="s">
        <v>107</v>
      </c>
      <c r="F2" s="76" t="s">
        <v>60</v>
      </c>
      <c r="G2" s="72" t="s">
        <v>326</v>
      </c>
      <c r="H2" s="72" t="s">
        <v>327</v>
      </c>
      <c r="I2" s="104" t="s">
        <v>105</v>
      </c>
      <c r="J2" s="72" t="s">
        <v>326</v>
      </c>
      <c r="K2" s="72" t="s">
        <v>327</v>
      </c>
      <c r="L2" s="104" t="s">
        <v>106</v>
      </c>
      <c r="M2" s="105" t="s">
        <v>345</v>
      </c>
      <c r="N2" s="70" t="s">
        <v>326</v>
      </c>
      <c r="O2" s="71" t="s">
        <v>327</v>
      </c>
      <c r="P2" s="106">
        <v>2021</v>
      </c>
      <c r="Q2" s="74" t="s">
        <v>326</v>
      </c>
      <c r="R2" s="75" t="s">
        <v>327</v>
      </c>
      <c r="S2" s="107">
        <v>2022</v>
      </c>
    </row>
    <row r="3" spans="1:19" ht="33" customHeight="1" x14ac:dyDescent="0.25">
      <c r="A3" s="656">
        <v>1</v>
      </c>
      <c r="B3" s="658" t="s">
        <v>0</v>
      </c>
      <c r="C3" s="55">
        <v>1</v>
      </c>
      <c r="D3" s="54" t="s">
        <v>13</v>
      </c>
      <c r="E3" s="83" t="s">
        <v>59</v>
      </c>
      <c r="F3" s="83" t="s">
        <v>58</v>
      </c>
      <c r="G3" s="117">
        <v>26870</v>
      </c>
      <c r="H3" s="89">
        <f>$H$1</f>
        <v>1075</v>
      </c>
      <c r="I3" s="119">
        <f>G3/H3</f>
        <v>24.995348837209303</v>
      </c>
      <c r="J3" s="119"/>
      <c r="K3" s="89"/>
      <c r="L3" s="145"/>
      <c r="M3" s="152"/>
      <c r="N3" s="256">
        <v>26870</v>
      </c>
      <c r="O3" s="61">
        <f>$O$1</f>
        <v>1075</v>
      </c>
      <c r="P3" s="188">
        <f>N3/O3</f>
        <v>24.995348837209303</v>
      </c>
      <c r="Q3" s="222">
        <v>26870</v>
      </c>
      <c r="R3" s="64">
        <f>$R$1</f>
        <v>1075</v>
      </c>
      <c r="S3" s="203">
        <f>Q3/R3</f>
        <v>24.995348837209303</v>
      </c>
    </row>
    <row r="4" spans="1:19" ht="33.75" customHeight="1" x14ac:dyDescent="0.25">
      <c r="A4" s="665"/>
      <c r="B4" s="663"/>
      <c r="C4" s="50">
        <v>2</v>
      </c>
      <c r="D4" s="48" t="s">
        <v>14</v>
      </c>
      <c r="E4" s="49" t="s">
        <v>59</v>
      </c>
      <c r="F4" s="49" t="s">
        <v>58</v>
      </c>
      <c r="G4" s="118">
        <v>212185.55</v>
      </c>
      <c r="H4" s="91">
        <f>$H$1</f>
        <v>1075</v>
      </c>
      <c r="I4" s="120">
        <f t="shared" ref="I4:I15" si="0">G4/H4</f>
        <v>197.38190697674418</v>
      </c>
      <c r="J4" s="120"/>
      <c r="K4" s="91"/>
      <c r="L4" s="146"/>
      <c r="M4" s="147"/>
      <c r="N4" s="211">
        <v>197040</v>
      </c>
      <c r="O4" s="62">
        <f>$O$1</f>
        <v>1075</v>
      </c>
      <c r="P4" s="184">
        <f t="shared" ref="P4:P8" si="1">N4/O4</f>
        <v>183.29302325581395</v>
      </c>
      <c r="Q4" s="220">
        <v>197040</v>
      </c>
      <c r="R4" s="65">
        <f>$R$1</f>
        <v>1075</v>
      </c>
      <c r="S4" s="204">
        <f t="shared" ref="S4:S36" si="2">Q4/R4</f>
        <v>183.29302325581395</v>
      </c>
    </row>
    <row r="5" spans="1:19" ht="59.25" customHeight="1" x14ac:dyDescent="0.25">
      <c r="A5" s="665"/>
      <c r="B5" s="663"/>
      <c r="C5" s="50">
        <v>3</v>
      </c>
      <c r="D5" s="259" t="s">
        <v>15</v>
      </c>
      <c r="E5" s="49" t="s">
        <v>59</v>
      </c>
      <c r="F5" s="49" t="s">
        <v>58</v>
      </c>
      <c r="G5" s="118">
        <v>4700</v>
      </c>
      <c r="H5" s="91">
        <f>$H$1</f>
        <v>1075</v>
      </c>
      <c r="I5" s="120">
        <f t="shared" si="0"/>
        <v>4.3720930232558137</v>
      </c>
      <c r="J5" s="120"/>
      <c r="K5" s="91"/>
      <c r="L5" s="146"/>
      <c r="M5" s="147"/>
      <c r="N5" s="211">
        <v>4700</v>
      </c>
      <c r="O5" s="62">
        <f>$O$1</f>
        <v>1075</v>
      </c>
      <c r="P5" s="184">
        <f t="shared" si="1"/>
        <v>4.3720930232558137</v>
      </c>
      <c r="Q5" s="220">
        <v>4700</v>
      </c>
      <c r="R5" s="65">
        <f>$R$1</f>
        <v>1075</v>
      </c>
      <c r="S5" s="204">
        <f t="shared" si="2"/>
        <v>4.3720930232558137</v>
      </c>
    </row>
    <row r="6" spans="1:19" ht="30" x14ac:dyDescent="0.25">
      <c r="A6" s="665"/>
      <c r="B6" s="663"/>
      <c r="C6" s="641">
        <v>4</v>
      </c>
      <c r="D6" s="642" t="s">
        <v>16</v>
      </c>
      <c r="E6" s="49" t="s">
        <v>59</v>
      </c>
      <c r="F6" s="49" t="s">
        <v>58</v>
      </c>
      <c r="G6" s="118">
        <v>8020</v>
      </c>
      <c r="H6" s="91">
        <f>$H$1</f>
        <v>1075</v>
      </c>
      <c r="I6" s="120">
        <f t="shared" si="0"/>
        <v>7.4604651162790701</v>
      </c>
      <c r="J6" s="120"/>
      <c r="K6" s="91"/>
      <c r="L6" s="146"/>
      <c r="M6" s="147"/>
      <c r="N6" s="211">
        <v>8020</v>
      </c>
      <c r="O6" s="62">
        <f>$O$1</f>
        <v>1075</v>
      </c>
      <c r="P6" s="184">
        <f t="shared" si="1"/>
        <v>7.4604651162790701</v>
      </c>
      <c r="Q6" s="220">
        <v>8020</v>
      </c>
      <c r="R6" s="65">
        <f>$R$1</f>
        <v>1075</v>
      </c>
      <c r="S6" s="204">
        <f t="shared" si="2"/>
        <v>7.4604651162790701</v>
      </c>
    </row>
    <row r="7" spans="1:19" ht="29.25" customHeight="1" x14ac:dyDescent="0.25">
      <c r="A7" s="665"/>
      <c r="B7" s="663"/>
      <c r="C7" s="641"/>
      <c r="D7" s="642"/>
      <c r="E7" s="49" t="s">
        <v>61</v>
      </c>
      <c r="F7" s="49" t="s">
        <v>112</v>
      </c>
      <c r="G7" s="162"/>
      <c r="H7" s="146"/>
      <c r="I7" s="120"/>
      <c r="J7" s="162"/>
      <c r="K7" s="146"/>
      <c r="L7" s="146"/>
      <c r="M7" s="147"/>
      <c r="N7" s="211"/>
      <c r="O7" s="184"/>
      <c r="P7" s="184"/>
      <c r="Q7" s="220"/>
      <c r="R7" s="65"/>
      <c r="S7" s="204"/>
    </row>
    <row r="8" spans="1:19" ht="30" x14ac:dyDescent="0.25">
      <c r="A8" s="665"/>
      <c r="B8" s="663"/>
      <c r="C8" s="641">
        <v>5</v>
      </c>
      <c r="D8" s="642" t="s">
        <v>17</v>
      </c>
      <c r="E8" s="49" t="s">
        <v>59</v>
      </c>
      <c r="F8" s="49" t="s">
        <v>58</v>
      </c>
      <c r="G8" s="118">
        <v>17650</v>
      </c>
      <c r="H8" s="91">
        <f>$H$1</f>
        <v>1075</v>
      </c>
      <c r="I8" s="120">
        <f t="shared" si="0"/>
        <v>16.418604651162791</v>
      </c>
      <c r="J8" s="118"/>
      <c r="K8" s="91"/>
      <c r="L8" s="120"/>
      <c r="M8" s="147"/>
      <c r="N8" s="211">
        <v>17650</v>
      </c>
      <c r="O8" s="62">
        <f>$O$1</f>
        <v>1075</v>
      </c>
      <c r="P8" s="184">
        <f t="shared" si="1"/>
        <v>16.418604651162791</v>
      </c>
      <c r="Q8" s="220">
        <v>17650</v>
      </c>
      <c r="R8" s="65">
        <f>$R$1</f>
        <v>1075</v>
      </c>
      <c r="S8" s="204">
        <f t="shared" si="2"/>
        <v>16.418604651162791</v>
      </c>
    </row>
    <row r="9" spans="1:19" ht="66.75" customHeight="1" x14ac:dyDescent="0.25">
      <c r="A9" s="665"/>
      <c r="B9" s="663"/>
      <c r="C9" s="641"/>
      <c r="D9" s="642"/>
      <c r="E9" s="49" t="s">
        <v>62</v>
      </c>
      <c r="F9" s="49" t="s">
        <v>63</v>
      </c>
      <c r="G9" s="162"/>
      <c r="H9" s="146"/>
      <c r="I9" s="144"/>
      <c r="J9" s="162"/>
      <c r="K9" s="146"/>
      <c r="L9" s="144"/>
      <c r="M9" s="148"/>
      <c r="N9" s="260"/>
      <c r="O9" s="62"/>
      <c r="P9" s="184"/>
      <c r="Q9" s="225"/>
      <c r="R9" s="65"/>
      <c r="S9" s="204"/>
    </row>
    <row r="10" spans="1:19" ht="30" x14ac:dyDescent="0.25">
      <c r="A10" s="665"/>
      <c r="B10" s="663"/>
      <c r="C10" s="50">
        <v>6</v>
      </c>
      <c r="D10" s="251" t="s">
        <v>18</v>
      </c>
      <c r="E10" s="49" t="s">
        <v>59</v>
      </c>
      <c r="F10" s="49" t="s">
        <v>58</v>
      </c>
      <c r="G10" s="118">
        <v>52000</v>
      </c>
      <c r="H10" s="91">
        <f>$H$1</f>
        <v>1075</v>
      </c>
      <c r="I10" s="120">
        <f t="shared" si="0"/>
        <v>48.372093023255815</v>
      </c>
      <c r="J10" s="118"/>
      <c r="K10" s="91"/>
      <c r="L10" s="120"/>
      <c r="M10" s="147"/>
      <c r="N10" s="211">
        <v>52000</v>
      </c>
      <c r="O10" s="62">
        <f t="shared" ref="O10:O11" si="3">$O$1</f>
        <v>1075</v>
      </c>
      <c r="P10" s="184">
        <f t="shared" ref="P10:P15" si="4">N10/O10</f>
        <v>48.372093023255815</v>
      </c>
      <c r="Q10" s="220">
        <v>52000</v>
      </c>
      <c r="R10" s="65">
        <f>$R$1</f>
        <v>1075</v>
      </c>
      <c r="S10" s="204">
        <f t="shared" si="2"/>
        <v>48.372093023255815</v>
      </c>
    </row>
    <row r="11" spans="1:19" ht="30" x14ac:dyDescent="0.25">
      <c r="A11" s="665"/>
      <c r="B11" s="663"/>
      <c r="C11" s="641">
        <v>7</v>
      </c>
      <c r="D11" s="639" t="s">
        <v>19</v>
      </c>
      <c r="E11" s="49" t="s">
        <v>59</v>
      </c>
      <c r="F11" s="49" t="s">
        <v>58</v>
      </c>
      <c r="G11" s="162">
        <v>3300</v>
      </c>
      <c r="H11" s="91">
        <f>$H$1</f>
        <v>1075</v>
      </c>
      <c r="I11" s="120">
        <f t="shared" si="0"/>
        <v>3.0697674418604652</v>
      </c>
      <c r="J11" s="118"/>
      <c r="K11" s="91"/>
      <c r="L11" s="120"/>
      <c r="M11" s="147"/>
      <c r="N11" s="211">
        <v>0</v>
      </c>
      <c r="O11" s="62">
        <f t="shared" si="3"/>
        <v>1075</v>
      </c>
      <c r="P11" s="184">
        <f t="shared" si="4"/>
        <v>0</v>
      </c>
      <c r="Q11" s="220">
        <v>0</v>
      </c>
      <c r="R11" s="65">
        <f>$R$1</f>
        <v>1075</v>
      </c>
      <c r="S11" s="204">
        <f t="shared" si="2"/>
        <v>0</v>
      </c>
    </row>
    <row r="12" spans="1:19" ht="45" x14ac:dyDescent="0.25">
      <c r="A12" s="665"/>
      <c r="B12" s="663"/>
      <c r="C12" s="641"/>
      <c r="D12" s="639"/>
      <c r="E12" s="49" t="s">
        <v>66</v>
      </c>
      <c r="F12" s="49" t="s">
        <v>67</v>
      </c>
      <c r="G12" s="118"/>
      <c r="H12" s="91"/>
      <c r="I12" s="120"/>
      <c r="J12" s="118"/>
      <c r="K12" s="91"/>
      <c r="L12" s="120"/>
      <c r="M12" s="147"/>
      <c r="N12" s="260"/>
      <c r="O12" s="62"/>
      <c r="P12" s="184"/>
      <c r="Q12" s="225"/>
      <c r="R12" s="65"/>
      <c r="S12" s="204"/>
    </row>
    <row r="13" spans="1:19" ht="30" x14ac:dyDescent="0.25">
      <c r="A13" s="665"/>
      <c r="B13" s="663"/>
      <c r="C13" s="641">
        <v>8</v>
      </c>
      <c r="D13" s="642" t="s">
        <v>20</v>
      </c>
      <c r="E13" s="49" t="s">
        <v>59</v>
      </c>
      <c r="F13" s="49" t="s">
        <v>58</v>
      </c>
      <c r="G13" s="118"/>
      <c r="H13" s="91"/>
      <c r="I13" s="120"/>
      <c r="J13" s="118"/>
      <c r="K13" s="91"/>
      <c r="L13" s="120"/>
      <c r="M13" s="147"/>
      <c r="N13" s="260"/>
      <c r="O13" s="62"/>
      <c r="P13" s="184"/>
      <c r="Q13" s="225"/>
      <c r="R13" s="65"/>
      <c r="S13" s="204"/>
    </row>
    <row r="14" spans="1:19" ht="30" x14ac:dyDescent="0.25">
      <c r="A14" s="665"/>
      <c r="B14" s="663"/>
      <c r="C14" s="641"/>
      <c r="D14" s="642"/>
      <c r="E14" s="49" t="s">
        <v>69</v>
      </c>
      <c r="F14" s="49" t="s">
        <v>68</v>
      </c>
      <c r="G14" s="118"/>
      <c r="H14" s="91"/>
      <c r="I14" s="120"/>
      <c r="J14" s="118"/>
      <c r="K14" s="91"/>
      <c r="L14" s="120"/>
      <c r="M14" s="147"/>
      <c r="N14" s="260"/>
      <c r="O14" s="62"/>
      <c r="P14" s="184"/>
      <c r="Q14" s="225"/>
      <c r="R14" s="65"/>
      <c r="S14" s="204"/>
    </row>
    <row r="15" spans="1:19" ht="27" customHeight="1" x14ac:dyDescent="0.25">
      <c r="A15" s="665"/>
      <c r="B15" s="663"/>
      <c r="C15" s="641">
        <v>11</v>
      </c>
      <c r="D15" s="646" t="s">
        <v>21</v>
      </c>
      <c r="E15" s="49" t="s">
        <v>59</v>
      </c>
      <c r="F15" s="49" t="s">
        <v>58</v>
      </c>
      <c r="G15" s="118">
        <v>1811.46</v>
      </c>
      <c r="H15" s="91">
        <f>$H$1</f>
        <v>1075</v>
      </c>
      <c r="I15" s="120">
        <f t="shared" si="0"/>
        <v>1.6850790697674418</v>
      </c>
      <c r="J15" s="118"/>
      <c r="K15" s="91"/>
      <c r="L15" s="120"/>
      <c r="M15" s="147"/>
      <c r="N15" s="211">
        <v>1811.46</v>
      </c>
      <c r="O15" s="62">
        <f>$O$1</f>
        <v>1075</v>
      </c>
      <c r="P15" s="184">
        <f t="shared" si="4"/>
        <v>1.6850790697674418</v>
      </c>
      <c r="Q15" s="220">
        <v>1811.46</v>
      </c>
      <c r="R15" s="65">
        <f>$R$1</f>
        <v>1075</v>
      </c>
      <c r="S15" s="204">
        <f t="shared" si="2"/>
        <v>1.6850790697674418</v>
      </c>
    </row>
    <row r="16" spans="1:19" ht="30.75" thickBot="1" x14ac:dyDescent="0.3">
      <c r="A16" s="657"/>
      <c r="B16" s="659"/>
      <c r="C16" s="644"/>
      <c r="D16" s="668"/>
      <c r="E16" s="57" t="s">
        <v>70</v>
      </c>
      <c r="F16" s="57" t="s">
        <v>71</v>
      </c>
      <c r="G16" s="131"/>
      <c r="H16" s="94"/>
      <c r="I16" s="95" t="s">
        <v>346</v>
      </c>
      <c r="J16" s="131"/>
      <c r="K16" s="94"/>
      <c r="L16" s="95"/>
      <c r="M16" s="224"/>
      <c r="N16" s="261"/>
      <c r="O16" s="63"/>
      <c r="P16" s="185" t="s">
        <v>346</v>
      </c>
      <c r="Q16" s="228"/>
      <c r="R16" s="66"/>
      <c r="S16" s="205"/>
    </row>
    <row r="17" spans="1:19" ht="15.75" thickBot="1" x14ac:dyDescent="0.3">
      <c r="A17" s="51"/>
      <c r="B17" s="51"/>
      <c r="C17" s="52"/>
      <c r="D17" s="51"/>
      <c r="E17" s="53"/>
      <c r="F17" s="51"/>
      <c r="G17" s="77"/>
      <c r="H17" s="96"/>
      <c r="I17" s="97"/>
      <c r="J17" s="97"/>
      <c r="K17" s="97"/>
      <c r="L17" s="96"/>
      <c r="M17" s="97"/>
      <c r="N17" s="193"/>
      <c r="P17" s="191"/>
      <c r="Q17" s="193"/>
      <c r="S17" s="81"/>
    </row>
    <row r="18" spans="1:19" ht="30" x14ac:dyDescent="0.25">
      <c r="A18" s="656">
        <v>3</v>
      </c>
      <c r="B18" s="658" t="s">
        <v>1</v>
      </c>
      <c r="C18" s="650">
        <v>1</v>
      </c>
      <c r="D18" s="651" t="s">
        <v>22</v>
      </c>
      <c r="E18" s="83" t="s">
        <v>59</v>
      </c>
      <c r="F18" s="83" t="s">
        <v>58</v>
      </c>
      <c r="G18" s="117"/>
      <c r="H18" s="89"/>
      <c r="I18" s="119"/>
      <c r="J18" s="119"/>
      <c r="K18" s="89"/>
      <c r="L18" s="145"/>
      <c r="M18" s="152"/>
      <c r="N18" s="256"/>
      <c r="O18" s="61"/>
      <c r="P18" s="188"/>
      <c r="Q18" s="222"/>
      <c r="R18" s="64"/>
      <c r="S18" s="203"/>
    </row>
    <row r="19" spans="1:19" ht="21" customHeight="1" x14ac:dyDescent="0.25">
      <c r="A19" s="665"/>
      <c r="B19" s="663"/>
      <c r="C19" s="641"/>
      <c r="D19" s="639"/>
      <c r="E19" s="49" t="s">
        <v>72</v>
      </c>
      <c r="F19" s="49" t="s">
        <v>73</v>
      </c>
      <c r="G19" s="98"/>
      <c r="H19" s="91"/>
      <c r="I19" s="92"/>
      <c r="J19" s="92"/>
      <c r="K19" s="92"/>
      <c r="L19" s="91"/>
      <c r="M19" s="253"/>
      <c r="N19" s="254"/>
      <c r="O19" s="194"/>
      <c r="P19" s="194"/>
      <c r="Q19" s="225"/>
      <c r="R19" s="65"/>
      <c r="S19" s="204"/>
    </row>
    <row r="20" spans="1:19" ht="45.75" customHeight="1" x14ac:dyDescent="0.25">
      <c r="A20" s="665"/>
      <c r="B20" s="663"/>
      <c r="C20" s="641"/>
      <c r="D20" s="639"/>
      <c r="E20" s="49" t="s">
        <v>75</v>
      </c>
      <c r="F20" s="49" t="s">
        <v>74</v>
      </c>
      <c r="G20" s="155"/>
      <c r="H20" s="91"/>
      <c r="I20" s="144"/>
      <c r="J20" s="156"/>
      <c r="K20" s="91"/>
      <c r="L20" s="144"/>
      <c r="M20" s="148"/>
      <c r="N20" s="226"/>
      <c r="O20" s="62"/>
      <c r="P20" s="232"/>
      <c r="Q20" s="225"/>
      <c r="R20" s="65"/>
      <c r="S20" s="206"/>
    </row>
    <row r="21" spans="1:19" ht="30" x14ac:dyDescent="0.25">
      <c r="A21" s="665"/>
      <c r="B21" s="663"/>
      <c r="C21" s="641">
        <v>2</v>
      </c>
      <c r="D21" s="642" t="s">
        <v>23</v>
      </c>
      <c r="E21" s="49" t="s">
        <v>59</v>
      </c>
      <c r="F21" s="49" t="s">
        <v>58</v>
      </c>
      <c r="G21" s="118"/>
      <c r="H21" s="91"/>
      <c r="I21" s="120"/>
      <c r="J21" s="118"/>
      <c r="K21" s="91"/>
      <c r="L21" s="154"/>
      <c r="M21" s="147"/>
      <c r="N21" s="255"/>
      <c r="O21" s="62"/>
      <c r="P21" s="184"/>
      <c r="Q21" s="225"/>
      <c r="R21" s="65"/>
      <c r="S21" s="204"/>
    </row>
    <row r="22" spans="1:19" ht="30.75" thickBot="1" x14ac:dyDescent="0.3">
      <c r="A22" s="657"/>
      <c r="B22" s="659"/>
      <c r="C22" s="644"/>
      <c r="D22" s="645"/>
      <c r="E22" s="57" t="s">
        <v>76</v>
      </c>
      <c r="F22" s="57" t="s">
        <v>77</v>
      </c>
      <c r="G22" s="93"/>
      <c r="H22" s="94"/>
      <c r="I22" s="157"/>
      <c r="J22" s="95"/>
      <c r="K22" s="95"/>
      <c r="L22" s="94"/>
      <c r="M22" s="257"/>
      <c r="N22" s="258"/>
      <c r="O22" s="134"/>
      <c r="P22" s="134"/>
      <c r="Q22" s="228"/>
      <c r="R22" s="66"/>
      <c r="S22" s="205"/>
    </row>
    <row r="23" spans="1:19" s="51" customFormat="1" ht="15.75" thickBot="1" x14ac:dyDescent="0.3">
      <c r="C23" s="52"/>
      <c r="E23" s="53"/>
      <c r="F23" s="53"/>
      <c r="G23" s="77"/>
      <c r="H23" s="96"/>
      <c r="I23" s="97"/>
      <c r="J23" s="97"/>
      <c r="K23" s="97"/>
      <c r="L23" s="96"/>
      <c r="M23" s="97"/>
      <c r="N23" s="77"/>
      <c r="P23" s="192"/>
      <c r="Q23" s="167"/>
      <c r="S23" s="79"/>
    </row>
    <row r="24" spans="1:19" ht="30" x14ac:dyDescent="0.25">
      <c r="A24" s="656">
        <v>4</v>
      </c>
      <c r="B24" s="658" t="s">
        <v>2</v>
      </c>
      <c r="C24" s="650">
        <v>1</v>
      </c>
      <c r="D24" s="667" t="s">
        <v>24</v>
      </c>
      <c r="E24" s="83" t="s">
        <v>59</v>
      </c>
      <c r="F24" s="83" t="s">
        <v>58</v>
      </c>
      <c r="G24" s="117">
        <v>11690</v>
      </c>
      <c r="H24" s="89">
        <f>$H$1</f>
        <v>1075</v>
      </c>
      <c r="I24" s="119">
        <f>G24/H24</f>
        <v>10.874418604651163</v>
      </c>
      <c r="J24" s="117"/>
      <c r="K24" s="89"/>
      <c r="L24" s="158"/>
      <c r="M24" s="152"/>
      <c r="N24" s="233">
        <v>10490</v>
      </c>
      <c r="O24" s="61">
        <f t="shared" ref="O24:O26" si="5">$O$1</f>
        <v>1075</v>
      </c>
      <c r="P24" s="188">
        <f>N24/O24</f>
        <v>9.7581395348837212</v>
      </c>
      <c r="Q24" s="222">
        <v>10490</v>
      </c>
      <c r="R24" s="64">
        <f>$R$1</f>
        <v>1075</v>
      </c>
      <c r="S24" s="203">
        <f t="shared" si="2"/>
        <v>9.7581395348837212</v>
      </c>
    </row>
    <row r="25" spans="1:19" ht="30" x14ac:dyDescent="0.25">
      <c r="A25" s="665"/>
      <c r="B25" s="663"/>
      <c r="C25" s="641"/>
      <c r="D25" s="646"/>
      <c r="E25" s="49" t="s">
        <v>78</v>
      </c>
      <c r="F25" s="49" t="s">
        <v>79</v>
      </c>
      <c r="G25" s="118"/>
      <c r="H25" s="91"/>
      <c r="I25" s="120"/>
      <c r="J25" s="118"/>
      <c r="K25" s="91"/>
      <c r="L25" s="154"/>
      <c r="M25" s="147"/>
      <c r="N25" s="231"/>
      <c r="O25" s="62"/>
      <c r="P25" s="184"/>
      <c r="Q25" s="220"/>
      <c r="R25" s="65"/>
      <c r="S25" s="204"/>
    </row>
    <row r="26" spans="1:19" ht="30" x14ac:dyDescent="0.25">
      <c r="A26" s="665"/>
      <c r="B26" s="663"/>
      <c r="C26" s="641">
        <v>2</v>
      </c>
      <c r="D26" s="642" t="s">
        <v>25</v>
      </c>
      <c r="E26" s="49" t="s">
        <v>59</v>
      </c>
      <c r="F26" s="49" t="s">
        <v>58</v>
      </c>
      <c r="G26" s="118">
        <v>9200</v>
      </c>
      <c r="H26" s="91">
        <f>$H$1</f>
        <v>1075</v>
      </c>
      <c r="I26" s="120">
        <f t="shared" ref="I26:I29" si="6">G26/H26</f>
        <v>8.5581395348837201</v>
      </c>
      <c r="J26" s="118"/>
      <c r="K26" s="91"/>
      <c r="L26" s="154"/>
      <c r="M26" s="147"/>
      <c r="N26" s="231">
        <v>9050</v>
      </c>
      <c r="O26" s="62">
        <f t="shared" si="5"/>
        <v>1075</v>
      </c>
      <c r="P26" s="184">
        <f t="shared" ref="P26:P29" si="7">N26/O26</f>
        <v>8.4186046511627914</v>
      </c>
      <c r="Q26" s="220">
        <v>9050</v>
      </c>
      <c r="R26" s="65">
        <f>$R$1</f>
        <v>1075</v>
      </c>
      <c r="S26" s="204">
        <f t="shared" si="2"/>
        <v>8.4186046511627914</v>
      </c>
    </row>
    <row r="27" spans="1:19" ht="45" x14ac:dyDescent="0.25">
      <c r="A27" s="665"/>
      <c r="B27" s="663"/>
      <c r="C27" s="641"/>
      <c r="D27" s="642"/>
      <c r="E27" s="49" t="s">
        <v>80</v>
      </c>
      <c r="F27" s="49" t="s">
        <v>81</v>
      </c>
      <c r="G27" s="118"/>
      <c r="H27" s="91"/>
      <c r="I27" s="120"/>
      <c r="J27" s="118"/>
      <c r="K27" s="91"/>
      <c r="L27" s="154"/>
      <c r="M27" s="147"/>
      <c r="N27" s="216"/>
      <c r="O27" s="62"/>
      <c r="P27" s="184"/>
      <c r="Q27" s="225"/>
      <c r="R27" s="65"/>
      <c r="S27" s="204"/>
    </row>
    <row r="28" spans="1:19" ht="28.5" customHeight="1" x14ac:dyDescent="0.25">
      <c r="A28" s="665"/>
      <c r="B28" s="663"/>
      <c r="C28" s="50">
        <v>4</v>
      </c>
      <c r="D28" s="48" t="s">
        <v>26</v>
      </c>
      <c r="E28" s="49" t="s">
        <v>59</v>
      </c>
      <c r="F28" s="49" t="s">
        <v>58</v>
      </c>
      <c r="G28" s="118"/>
      <c r="H28" s="91"/>
      <c r="I28" s="120"/>
      <c r="J28" s="118"/>
      <c r="K28" s="91"/>
      <c r="L28" s="154"/>
      <c r="M28" s="147"/>
      <c r="N28" s="216"/>
      <c r="O28" s="62"/>
      <c r="P28" s="184"/>
      <c r="Q28" s="225"/>
      <c r="R28" s="65"/>
      <c r="S28" s="204"/>
    </row>
    <row r="29" spans="1:19" ht="31.5" customHeight="1" x14ac:dyDescent="0.25">
      <c r="A29" s="665"/>
      <c r="B29" s="663"/>
      <c r="C29" s="641">
        <v>6</v>
      </c>
      <c r="D29" s="642" t="s">
        <v>27</v>
      </c>
      <c r="E29" s="49" t="s">
        <v>59</v>
      </c>
      <c r="F29" s="49" t="s">
        <v>58</v>
      </c>
      <c r="G29" s="118">
        <v>96920</v>
      </c>
      <c r="H29" s="91">
        <f>H1</f>
        <v>1075</v>
      </c>
      <c r="I29" s="120">
        <f t="shared" si="6"/>
        <v>90.158139534883716</v>
      </c>
      <c r="J29" s="118"/>
      <c r="K29" s="91"/>
      <c r="L29" s="154"/>
      <c r="M29" s="147"/>
      <c r="N29" s="231">
        <v>85920</v>
      </c>
      <c r="O29" s="62">
        <f>O1</f>
        <v>1075</v>
      </c>
      <c r="P29" s="184">
        <f t="shared" si="7"/>
        <v>79.925581395348843</v>
      </c>
      <c r="Q29" s="220">
        <v>85920</v>
      </c>
      <c r="R29" s="65">
        <f>$R$1</f>
        <v>1075</v>
      </c>
      <c r="S29" s="204">
        <f t="shared" si="2"/>
        <v>79.925581395348843</v>
      </c>
    </row>
    <row r="30" spans="1:19" ht="33" customHeight="1" x14ac:dyDescent="0.25">
      <c r="A30" s="665"/>
      <c r="B30" s="663"/>
      <c r="C30" s="641"/>
      <c r="D30" s="642"/>
      <c r="E30" s="49" t="s">
        <v>82</v>
      </c>
      <c r="F30" s="49" t="s">
        <v>83</v>
      </c>
      <c r="G30" s="118"/>
      <c r="H30" s="91"/>
      <c r="I30" s="120"/>
      <c r="J30" s="118"/>
      <c r="K30" s="91"/>
      <c r="L30" s="154"/>
      <c r="M30" s="147"/>
      <c r="N30" s="216"/>
      <c r="O30" s="62"/>
      <c r="P30" s="184"/>
      <c r="Q30" s="225"/>
      <c r="R30" s="65"/>
      <c r="S30" s="204"/>
    </row>
    <row r="31" spans="1:19" ht="45.75" thickBot="1" x14ac:dyDescent="0.3">
      <c r="A31" s="657"/>
      <c r="B31" s="659"/>
      <c r="C31" s="644"/>
      <c r="D31" s="645"/>
      <c r="E31" s="57" t="s">
        <v>84</v>
      </c>
      <c r="F31" s="57" t="s">
        <v>85</v>
      </c>
      <c r="G31" s="131"/>
      <c r="H31" s="94"/>
      <c r="I31" s="132"/>
      <c r="J31" s="131"/>
      <c r="K31" s="94"/>
      <c r="L31" s="242"/>
      <c r="M31" s="224"/>
      <c r="N31" s="237"/>
      <c r="O31" s="63"/>
      <c r="P31" s="185"/>
      <c r="Q31" s="228"/>
      <c r="R31" s="66"/>
      <c r="S31" s="205"/>
    </row>
    <row r="32" spans="1:19" s="51" customFormat="1" ht="15.75" thickBot="1" x14ac:dyDescent="0.3">
      <c r="C32" s="52"/>
      <c r="E32" s="114"/>
      <c r="G32" s="99"/>
      <c r="H32" s="96"/>
      <c r="I32" s="97"/>
      <c r="J32" s="97"/>
      <c r="K32" s="97"/>
      <c r="L32" s="96"/>
      <c r="M32" s="97"/>
      <c r="N32" s="77"/>
      <c r="P32" s="192"/>
      <c r="Q32" s="167"/>
      <c r="S32" s="79"/>
    </row>
    <row r="33" spans="1:20" ht="30" x14ac:dyDescent="0.25">
      <c r="A33" s="656">
        <v>5</v>
      </c>
      <c r="B33" s="658" t="s">
        <v>3</v>
      </c>
      <c r="C33" s="55">
        <v>1</v>
      </c>
      <c r="D33" s="83" t="s">
        <v>28</v>
      </c>
      <c r="E33" s="83" t="s">
        <v>59</v>
      </c>
      <c r="F33" s="83" t="s">
        <v>58</v>
      </c>
      <c r="G33" s="117">
        <v>2000</v>
      </c>
      <c r="H33" s="89">
        <f>$H$1</f>
        <v>1075</v>
      </c>
      <c r="I33" s="119">
        <f>G33/H33</f>
        <v>1.8604651162790697</v>
      </c>
      <c r="J33" s="117"/>
      <c r="K33" s="89"/>
      <c r="L33" s="158"/>
      <c r="M33" s="152"/>
      <c r="N33" s="195">
        <v>2000</v>
      </c>
      <c r="O33" s="61">
        <f t="shared" ref="O33:O34" si="8">$O$1</f>
        <v>1075</v>
      </c>
      <c r="P33" s="188">
        <f>N33/O33</f>
        <v>1.8604651162790697</v>
      </c>
      <c r="Q33" s="198">
        <v>2000</v>
      </c>
      <c r="R33" s="64">
        <f>$R$1</f>
        <v>1075</v>
      </c>
      <c r="S33" s="203">
        <f t="shared" si="2"/>
        <v>1.8604651162790697</v>
      </c>
    </row>
    <row r="34" spans="1:20" ht="45.75" thickBot="1" x14ac:dyDescent="0.3">
      <c r="A34" s="657"/>
      <c r="B34" s="659"/>
      <c r="C34" s="56">
        <v>2</v>
      </c>
      <c r="D34" s="130" t="s">
        <v>29</v>
      </c>
      <c r="E34" s="57" t="s">
        <v>59</v>
      </c>
      <c r="F34" s="57" t="s">
        <v>58</v>
      </c>
      <c r="G34" s="131">
        <v>4000</v>
      </c>
      <c r="H34" s="94">
        <f>$H$1</f>
        <v>1075</v>
      </c>
      <c r="I34" s="132">
        <f>G34/H34</f>
        <v>3.7209302325581395</v>
      </c>
      <c r="J34" s="131"/>
      <c r="K34" s="94"/>
      <c r="L34" s="242"/>
      <c r="M34" s="224"/>
      <c r="N34" s="231">
        <v>4000</v>
      </c>
      <c r="O34" s="63">
        <f t="shared" si="8"/>
        <v>1075</v>
      </c>
      <c r="P34" s="185">
        <f>N34/O34</f>
        <v>3.7209302325581395</v>
      </c>
      <c r="Q34" s="207">
        <v>4000</v>
      </c>
      <c r="R34" s="66">
        <f>$R$1</f>
        <v>1075</v>
      </c>
      <c r="S34" s="205">
        <f t="shared" si="2"/>
        <v>3.7209302325581395</v>
      </c>
    </row>
    <row r="35" spans="1:20" s="51" customFormat="1" ht="15.75" thickBot="1" x14ac:dyDescent="0.3">
      <c r="C35" s="52"/>
      <c r="E35" s="114"/>
      <c r="F35" s="53"/>
      <c r="G35" s="77"/>
      <c r="H35" s="96"/>
      <c r="I35" s="97"/>
      <c r="J35" s="97"/>
      <c r="K35" s="97"/>
      <c r="L35" s="96"/>
      <c r="M35" s="97"/>
      <c r="N35" s="231"/>
      <c r="P35" s="192"/>
      <c r="Q35" s="167"/>
      <c r="S35" s="79"/>
    </row>
    <row r="36" spans="1:20" ht="30" x14ac:dyDescent="0.25">
      <c r="A36" s="656">
        <v>6</v>
      </c>
      <c r="B36" s="658" t="s">
        <v>4</v>
      </c>
      <c r="C36" s="55">
        <v>1</v>
      </c>
      <c r="D36" s="252" t="s">
        <v>30</v>
      </c>
      <c r="E36" s="83" t="s">
        <v>59</v>
      </c>
      <c r="F36" s="83" t="s">
        <v>58</v>
      </c>
      <c r="G36" s="117">
        <v>0</v>
      </c>
      <c r="H36" s="89">
        <f>$H$1</f>
        <v>1075</v>
      </c>
      <c r="I36" s="119">
        <f>G36/H36</f>
        <v>0</v>
      </c>
      <c r="J36" s="117"/>
      <c r="K36" s="89"/>
      <c r="L36" s="158"/>
      <c r="M36" s="152"/>
      <c r="N36" s="231">
        <v>0</v>
      </c>
      <c r="O36" s="61">
        <f t="shared" ref="O36" si="9">$O$1</f>
        <v>1075</v>
      </c>
      <c r="P36" s="188">
        <f>N36/O36</f>
        <v>0</v>
      </c>
      <c r="Q36" s="222">
        <v>0</v>
      </c>
      <c r="R36" s="64">
        <f>$R$1</f>
        <v>1075</v>
      </c>
      <c r="S36" s="203">
        <f t="shared" si="2"/>
        <v>0</v>
      </c>
    </row>
    <row r="37" spans="1:20" ht="30.75" thickBot="1" x14ac:dyDescent="0.3">
      <c r="A37" s="657"/>
      <c r="B37" s="659"/>
      <c r="C37" s="56">
        <v>2</v>
      </c>
      <c r="D37" s="135" t="s">
        <v>31</v>
      </c>
      <c r="E37" s="57" t="s">
        <v>59</v>
      </c>
      <c r="F37" s="57" t="s">
        <v>58</v>
      </c>
      <c r="G37" s="131"/>
      <c r="H37" s="94"/>
      <c r="I37" s="132"/>
      <c r="J37" s="131"/>
      <c r="K37" s="94"/>
      <c r="L37" s="242"/>
      <c r="M37" s="224"/>
      <c r="N37" s="249"/>
      <c r="O37" s="63"/>
      <c r="P37" s="185"/>
      <c r="Q37" s="228"/>
      <c r="R37" s="66"/>
      <c r="S37" s="205"/>
    </row>
    <row r="38" spans="1:20" ht="30" x14ac:dyDescent="0.25">
      <c r="A38" s="660">
        <v>8</v>
      </c>
      <c r="B38" s="658" t="s">
        <v>5</v>
      </c>
      <c r="C38" s="650">
        <v>1</v>
      </c>
      <c r="D38" s="651" t="s">
        <v>32</v>
      </c>
      <c r="E38" s="83" t="s">
        <v>59</v>
      </c>
      <c r="F38" s="83" t="s">
        <v>58</v>
      </c>
      <c r="G38" s="117"/>
      <c r="H38" s="89"/>
      <c r="I38" s="119"/>
      <c r="J38" s="117"/>
      <c r="K38" s="89"/>
      <c r="L38" s="158"/>
      <c r="M38" s="152"/>
      <c r="N38" s="221"/>
      <c r="O38" s="61"/>
      <c r="P38" s="188"/>
      <c r="Q38" s="248"/>
      <c r="R38" s="64"/>
      <c r="S38" s="266"/>
      <c r="T38" s="51"/>
    </row>
    <row r="39" spans="1:20" ht="30" x14ac:dyDescent="0.25">
      <c r="A39" s="661"/>
      <c r="B39" s="663"/>
      <c r="C39" s="641"/>
      <c r="D39" s="639"/>
      <c r="E39" s="49" t="s">
        <v>64</v>
      </c>
      <c r="F39" s="49" t="s">
        <v>64</v>
      </c>
      <c r="G39" s="118"/>
      <c r="H39" s="91"/>
      <c r="I39" s="146"/>
      <c r="J39" s="120"/>
      <c r="K39" s="120"/>
      <c r="L39" s="146"/>
      <c r="M39" s="147"/>
      <c r="N39" s="187"/>
      <c r="O39" s="62"/>
      <c r="P39" s="184"/>
      <c r="Q39" s="220"/>
      <c r="R39" s="65"/>
      <c r="S39" s="267"/>
      <c r="T39" s="51"/>
    </row>
    <row r="40" spans="1:20" ht="45" x14ac:dyDescent="0.25">
      <c r="A40" s="661"/>
      <c r="B40" s="663"/>
      <c r="C40" s="641"/>
      <c r="D40" s="639"/>
      <c r="E40" s="49" t="s">
        <v>65</v>
      </c>
      <c r="F40" s="49" t="s">
        <v>344</v>
      </c>
      <c r="G40" s="118"/>
      <c r="H40" s="91"/>
      <c r="I40" s="91"/>
      <c r="J40" s="182"/>
      <c r="K40" s="182"/>
      <c r="L40" s="91"/>
      <c r="M40" s="153"/>
      <c r="N40" s="187"/>
      <c r="O40" s="62"/>
      <c r="P40" s="184"/>
      <c r="Q40" s="212"/>
      <c r="R40" s="65"/>
      <c r="S40" s="268"/>
      <c r="T40" s="51"/>
    </row>
    <row r="41" spans="1:20" ht="30" customHeight="1" x14ac:dyDescent="0.25">
      <c r="A41" s="661"/>
      <c r="B41" s="663"/>
      <c r="C41" s="641">
        <v>2</v>
      </c>
      <c r="D41" s="639" t="s">
        <v>33</v>
      </c>
      <c r="E41" s="49" t="s">
        <v>59</v>
      </c>
      <c r="F41" s="49" t="s">
        <v>58</v>
      </c>
      <c r="G41" s="118"/>
      <c r="H41" s="91"/>
      <c r="I41" s="120"/>
      <c r="J41" s="118"/>
      <c r="K41" s="91"/>
      <c r="L41" s="154"/>
      <c r="M41" s="147"/>
      <c r="N41" s="247"/>
      <c r="O41" s="62"/>
      <c r="P41" s="184"/>
      <c r="Q41" s="217"/>
      <c r="R41" s="65"/>
      <c r="S41" s="267"/>
      <c r="T41" s="51"/>
    </row>
    <row r="42" spans="1:20" ht="31.5" customHeight="1" thickBot="1" x14ac:dyDescent="0.3">
      <c r="A42" s="662"/>
      <c r="B42" s="659"/>
      <c r="C42" s="644"/>
      <c r="D42" s="640"/>
      <c r="E42" s="113" t="s">
        <v>108</v>
      </c>
      <c r="F42" s="57" t="s">
        <v>109</v>
      </c>
      <c r="G42" s="131"/>
      <c r="H42" s="94"/>
      <c r="I42" s="132"/>
      <c r="J42" s="131"/>
      <c r="K42" s="94"/>
      <c r="L42" s="242"/>
      <c r="M42" s="224"/>
      <c r="N42" s="249"/>
      <c r="O42" s="63"/>
      <c r="P42" s="185"/>
      <c r="Q42" s="250"/>
      <c r="R42" s="66"/>
      <c r="S42" s="269"/>
      <c r="T42" s="51"/>
    </row>
    <row r="43" spans="1:20" ht="30" x14ac:dyDescent="0.25">
      <c r="A43" s="656">
        <v>9</v>
      </c>
      <c r="B43" s="658" t="s">
        <v>6</v>
      </c>
      <c r="C43" s="55">
        <v>1</v>
      </c>
      <c r="D43" s="54" t="s">
        <v>34</v>
      </c>
      <c r="E43" s="83" t="s">
        <v>59</v>
      </c>
      <c r="F43" s="83" t="s">
        <v>58</v>
      </c>
      <c r="G43" s="117"/>
      <c r="H43" s="89"/>
      <c r="I43" s="119"/>
      <c r="J43" s="117"/>
      <c r="K43" s="89"/>
      <c r="L43" s="158"/>
      <c r="M43" s="152"/>
      <c r="N43" s="197"/>
      <c r="O43" s="61"/>
      <c r="P43" s="188"/>
      <c r="Q43" s="198"/>
      <c r="R43" s="64"/>
      <c r="S43" s="203"/>
    </row>
    <row r="44" spans="1:20" ht="15" customHeight="1" x14ac:dyDescent="0.25">
      <c r="A44" s="665"/>
      <c r="B44" s="663"/>
      <c r="C44" s="641">
        <v>2</v>
      </c>
      <c r="D44" s="647" t="s">
        <v>35</v>
      </c>
      <c r="E44" s="49" t="s">
        <v>59</v>
      </c>
      <c r="F44" s="49" t="s">
        <v>58</v>
      </c>
      <c r="G44" s="118">
        <v>5000</v>
      </c>
      <c r="H44" s="91">
        <f>$H$1</f>
        <v>1075</v>
      </c>
      <c r="I44" s="120">
        <f t="shared" ref="I44:I74" si="10">G44/H44</f>
        <v>4.6511627906976747</v>
      </c>
      <c r="J44" s="118"/>
      <c r="K44" s="91"/>
      <c r="L44" s="154"/>
      <c r="M44" s="147"/>
      <c r="N44" s="216">
        <v>4000</v>
      </c>
      <c r="O44" s="62">
        <f t="shared" ref="O44" si="11">$O$1</f>
        <v>1075</v>
      </c>
      <c r="P44" s="184">
        <f t="shared" ref="P44" si="12">N44/O44</f>
        <v>3.7209302325581395</v>
      </c>
      <c r="Q44" s="225">
        <v>4000</v>
      </c>
      <c r="R44" s="65">
        <f>$R$1</f>
        <v>1075</v>
      </c>
      <c r="S44" s="204">
        <f t="shared" ref="S44:S74" si="13">Q44/R44</f>
        <v>3.7209302325581395</v>
      </c>
    </row>
    <row r="45" spans="1:20" ht="30" x14ac:dyDescent="0.25">
      <c r="A45" s="665"/>
      <c r="B45" s="663"/>
      <c r="C45" s="641"/>
      <c r="D45" s="647"/>
      <c r="E45" s="49" t="s">
        <v>86</v>
      </c>
      <c r="F45" s="49" t="s">
        <v>87</v>
      </c>
      <c r="G45" s="118"/>
      <c r="H45" s="91"/>
      <c r="I45" s="120"/>
      <c r="J45" s="118"/>
      <c r="K45" s="92"/>
      <c r="L45" s="154"/>
      <c r="M45" s="147"/>
      <c r="N45" s="231"/>
      <c r="O45" s="62"/>
      <c r="P45" s="184"/>
      <c r="Q45" s="220"/>
      <c r="R45" s="65"/>
      <c r="S45" s="204"/>
    </row>
    <row r="46" spans="1:20" ht="30" x14ac:dyDescent="0.25">
      <c r="A46" s="665"/>
      <c r="B46" s="663"/>
      <c r="C46" s="641">
        <v>3</v>
      </c>
      <c r="D46" s="646" t="s">
        <v>36</v>
      </c>
      <c r="E46" s="49" t="s">
        <v>59</v>
      </c>
      <c r="F46" s="49" t="s">
        <v>58</v>
      </c>
      <c r="G46" s="118">
        <v>159908</v>
      </c>
      <c r="H46" s="91">
        <f>$H$1</f>
        <v>1075</v>
      </c>
      <c r="I46" s="120">
        <f t="shared" si="10"/>
        <v>148.75162790697675</v>
      </c>
      <c r="J46" s="120"/>
      <c r="K46" s="91"/>
      <c r="L46" s="91"/>
      <c r="M46" s="147"/>
      <c r="N46" s="231">
        <v>149173</v>
      </c>
      <c r="O46" s="62">
        <f t="shared" ref="O46" si="14">$O$1</f>
        <v>1075</v>
      </c>
      <c r="P46" s="184">
        <f t="shared" ref="P46" si="15">N46/O46</f>
        <v>138.76558139534885</v>
      </c>
      <c r="Q46" s="220">
        <v>149173</v>
      </c>
      <c r="R46" s="65">
        <f>$R$1</f>
        <v>1075</v>
      </c>
      <c r="S46" s="204">
        <f t="shared" si="13"/>
        <v>138.76558139534885</v>
      </c>
    </row>
    <row r="47" spans="1:20" ht="45" x14ac:dyDescent="0.25">
      <c r="A47" s="665"/>
      <c r="B47" s="663"/>
      <c r="C47" s="641"/>
      <c r="D47" s="646"/>
      <c r="E47" s="49" t="s">
        <v>88</v>
      </c>
      <c r="F47" s="49" t="s">
        <v>89</v>
      </c>
      <c r="G47" s="183"/>
      <c r="H47" s="92"/>
      <c r="I47" s="144"/>
      <c r="J47" s="92"/>
      <c r="K47" s="92"/>
      <c r="L47" s="144"/>
      <c r="M47" s="144"/>
      <c r="N47" s="187"/>
      <c r="O47" s="62"/>
      <c r="P47" s="184"/>
      <c r="Q47" s="225"/>
      <c r="R47" s="65"/>
      <c r="S47" s="204"/>
    </row>
    <row r="48" spans="1:20" ht="30" x14ac:dyDescent="0.25">
      <c r="A48" s="665"/>
      <c r="B48" s="663"/>
      <c r="C48" s="50">
        <v>4</v>
      </c>
      <c r="D48" s="49" t="s">
        <v>37</v>
      </c>
      <c r="E48" s="49" t="s">
        <v>59</v>
      </c>
      <c r="F48" s="49" t="s">
        <v>58</v>
      </c>
      <c r="G48" s="162"/>
      <c r="H48" s="91"/>
      <c r="I48" s="120"/>
      <c r="J48" s="118"/>
      <c r="K48" s="91"/>
      <c r="L48" s="154"/>
      <c r="M48" s="147"/>
      <c r="N48" s="231"/>
      <c r="O48" s="62"/>
      <c r="P48" s="184"/>
      <c r="Q48" s="220"/>
      <c r="R48" s="65"/>
      <c r="S48" s="204"/>
    </row>
    <row r="49" spans="1:19" ht="45" customHeight="1" x14ac:dyDescent="0.25">
      <c r="A49" s="665"/>
      <c r="B49" s="663"/>
      <c r="C49" s="123">
        <v>5</v>
      </c>
      <c r="D49" s="124" t="s">
        <v>340</v>
      </c>
      <c r="E49" s="125" t="s">
        <v>59</v>
      </c>
      <c r="F49" s="125" t="s">
        <v>58</v>
      </c>
      <c r="G49" s="118"/>
      <c r="H49" s="91"/>
      <c r="I49" s="120"/>
      <c r="J49" s="118"/>
      <c r="K49" s="91"/>
      <c r="L49" s="154"/>
      <c r="M49" s="147"/>
      <c r="N49" s="231"/>
      <c r="O49" s="62"/>
      <c r="P49" s="184"/>
      <c r="Q49" s="220"/>
      <c r="R49" s="65"/>
      <c r="S49" s="204"/>
    </row>
    <row r="50" spans="1:19" ht="61.5" customHeight="1" thickBot="1" x14ac:dyDescent="0.3">
      <c r="A50" s="657"/>
      <c r="B50" s="659"/>
      <c r="C50" s="56">
        <v>8</v>
      </c>
      <c r="D50" s="57" t="s">
        <v>39</v>
      </c>
      <c r="E50" s="57" t="s">
        <v>59</v>
      </c>
      <c r="F50" s="57" t="s">
        <v>58</v>
      </c>
      <c r="G50" s="131"/>
      <c r="H50" s="94"/>
      <c r="I50" s="95"/>
      <c r="J50" s="131"/>
      <c r="K50" s="94"/>
      <c r="L50" s="242"/>
      <c r="M50" s="224"/>
      <c r="N50" s="237"/>
      <c r="O50" s="63"/>
      <c r="P50" s="185"/>
      <c r="Q50" s="228"/>
      <c r="R50" s="66"/>
      <c r="S50" s="205"/>
    </row>
    <row r="51" spans="1:19" ht="30" x14ac:dyDescent="0.25">
      <c r="A51" s="656">
        <v>10</v>
      </c>
      <c r="B51" s="658" t="s">
        <v>7</v>
      </c>
      <c r="C51" s="55">
        <v>2</v>
      </c>
      <c r="D51" s="54" t="s">
        <v>40</v>
      </c>
      <c r="E51" s="83" t="s">
        <v>59</v>
      </c>
      <c r="F51" s="83" t="s">
        <v>58</v>
      </c>
      <c r="G51" s="117"/>
      <c r="H51" s="89"/>
      <c r="I51" s="119"/>
      <c r="J51" s="117"/>
      <c r="K51" s="89"/>
      <c r="L51" s="158"/>
      <c r="M51" s="152"/>
      <c r="N51" s="197"/>
      <c r="O51" s="61"/>
      <c r="P51" s="188"/>
      <c r="Q51" s="198"/>
      <c r="R51" s="64"/>
      <c r="S51" s="203"/>
    </row>
    <row r="52" spans="1:19" ht="30" x14ac:dyDescent="0.25">
      <c r="A52" s="665"/>
      <c r="B52" s="663"/>
      <c r="C52" s="641">
        <v>5</v>
      </c>
      <c r="D52" s="642" t="s">
        <v>41</v>
      </c>
      <c r="E52" s="49" t="s">
        <v>59</v>
      </c>
      <c r="F52" s="49" t="s">
        <v>58</v>
      </c>
      <c r="G52" s="118">
        <v>74000</v>
      </c>
      <c r="H52" s="91">
        <f>$H$1</f>
        <v>1075</v>
      </c>
      <c r="I52" s="120">
        <f t="shared" si="10"/>
        <v>68.837209302325576</v>
      </c>
      <c r="J52" s="118"/>
      <c r="K52" s="91"/>
      <c r="L52" s="154"/>
      <c r="M52" s="147"/>
      <c r="N52" s="231">
        <v>71200</v>
      </c>
      <c r="O52" s="62">
        <f t="shared" ref="O52" si="16">$O$1</f>
        <v>1075</v>
      </c>
      <c r="P52" s="184">
        <f t="shared" ref="P52:P69" si="17">N52/O52</f>
        <v>66.232558139534888</v>
      </c>
      <c r="Q52" s="220">
        <v>71200</v>
      </c>
      <c r="R52" s="65">
        <f>$R$1</f>
        <v>1075</v>
      </c>
      <c r="S52" s="204">
        <f t="shared" si="13"/>
        <v>66.232558139534888</v>
      </c>
    </row>
    <row r="53" spans="1:19" ht="45" x14ac:dyDescent="0.25">
      <c r="A53" s="665"/>
      <c r="B53" s="663"/>
      <c r="C53" s="641"/>
      <c r="D53" s="642"/>
      <c r="E53" s="49" t="s">
        <v>93</v>
      </c>
      <c r="F53" s="49" t="s">
        <v>92</v>
      </c>
      <c r="G53" s="118"/>
      <c r="H53" s="91"/>
      <c r="I53" s="120"/>
      <c r="J53" s="118"/>
      <c r="K53" s="92"/>
      <c r="L53" s="154"/>
      <c r="M53" s="147"/>
      <c r="N53" s="216"/>
      <c r="O53" s="62"/>
      <c r="P53" s="184"/>
      <c r="Q53" s="225"/>
      <c r="R53" s="65"/>
      <c r="S53" s="204"/>
    </row>
    <row r="54" spans="1:19" ht="30.75" thickBot="1" x14ac:dyDescent="0.3">
      <c r="A54" s="657"/>
      <c r="B54" s="659"/>
      <c r="C54" s="644"/>
      <c r="D54" s="645"/>
      <c r="E54" s="57" t="s">
        <v>90</v>
      </c>
      <c r="F54" s="57" t="s">
        <v>91</v>
      </c>
      <c r="G54" s="131"/>
      <c r="H54" s="94"/>
      <c r="I54" s="132"/>
      <c r="J54" s="131"/>
      <c r="K54" s="95"/>
      <c r="L54" s="242"/>
      <c r="M54" s="224"/>
      <c r="N54" s="237"/>
      <c r="O54" s="63"/>
      <c r="P54" s="185"/>
      <c r="Q54" s="228"/>
      <c r="R54" s="66"/>
      <c r="S54" s="205"/>
    </row>
    <row r="55" spans="1:19" ht="30.75" thickBot="1" x14ac:dyDescent="0.3">
      <c r="A55" s="136">
        <v>11</v>
      </c>
      <c r="B55" s="138" t="s">
        <v>342</v>
      </c>
      <c r="C55" s="137">
        <v>1</v>
      </c>
      <c r="D55" s="138" t="s">
        <v>343</v>
      </c>
      <c r="E55" s="82" t="s">
        <v>59</v>
      </c>
      <c r="F55" s="82" t="s">
        <v>58</v>
      </c>
      <c r="G55" s="121"/>
      <c r="H55" s="103"/>
      <c r="I55" s="122"/>
      <c r="J55" s="121"/>
      <c r="K55" s="103"/>
      <c r="L55" s="243"/>
      <c r="M55" s="210"/>
      <c r="N55" s="244"/>
      <c r="O55" s="84"/>
      <c r="P55" s="245"/>
      <c r="Q55" s="246"/>
      <c r="R55" s="85"/>
      <c r="S55" s="209"/>
    </row>
    <row r="56" spans="1:19" ht="30" x14ac:dyDescent="0.25">
      <c r="A56" s="664">
        <v>12</v>
      </c>
      <c r="B56" s="666" t="s">
        <v>8</v>
      </c>
      <c r="C56" s="648">
        <v>1</v>
      </c>
      <c r="D56" s="649" t="s">
        <v>42</v>
      </c>
      <c r="E56" s="149" t="s">
        <v>59</v>
      </c>
      <c r="F56" s="149" t="s">
        <v>58</v>
      </c>
      <c r="G56" s="165"/>
      <c r="H56" s="126"/>
      <c r="I56" s="127"/>
      <c r="J56" s="165"/>
      <c r="K56" s="126"/>
      <c r="L56" s="150"/>
      <c r="M56" s="151"/>
      <c r="N56" s="239"/>
      <c r="O56" s="128"/>
      <c r="P56" s="240"/>
      <c r="Q56" s="241"/>
      <c r="R56" s="129"/>
      <c r="S56" s="208"/>
    </row>
    <row r="57" spans="1:19" ht="30" x14ac:dyDescent="0.25">
      <c r="A57" s="665"/>
      <c r="B57" s="663"/>
      <c r="C57" s="641"/>
      <c r="D57" s="642"/>
      <c r="E57" s="49" t="s">
        <v>78</v>
      </c>
      <c r="F57" s="49" t="s">
        <v>347</v>
      </c>
      <c r="G57" s="161"/>
      <c r="H57" s="91"/>
      <c r="I57" s="120"/>
      <c r="J57" s="161"/>
      <c r="K57" s="92"/>
      <c r="L57" s="146"/>
      <c r="M57" s="147"/>
      <c r="N57" s="216"/>
      <c r="O57" s="62"/>
      <c r="P57" s="184"/>
      <c r="Q57" s="225"/>
      <c r="R57" s="65"/>
      <c r="S57" s="204"/>
    </row>
    <row r="58" spans="1:19" ht="30" x14ac:dyDescent="0.25">
      <c r="A58" s="665"/>
      <c r="B58" s="663"/>
      <c r="C58" s="641"/>
      <c r="D58" s="642"/>
      <c r="E58" s="49" t="s">
        <v>94</v>
      </c>
      <c r="F58" s="49" t="s">
        <v>95</v>
      </c>
      <c r="G58" s="161"/>
      <c r="H58" s="91"/>
      <c r="I58" s="120"/>
      <c r="J58" s="161"/>
      <c r="K58" s="92"/>
      <c r="L58" s="146"/>
      <c r="M58" s="147"/>
      <c r="N58" s="216"/>
      <c r="O58" s="62"/>
      <c r="P58" s="184"/>
      <c r="Q58" s="225"/>
      <c r="R58" s="65"/>
      <c r="S58" s="204"/>
    </row>
    <row r="59" spans="1:19" ht="32.25" customHeight="1" x14ac:dyDescent="0.25">
      <c r="A59" s="665"/>
      <c r="B59" s="663"/>
      <c r="C59" s="641">
        <v>2</v>
      </c>
      <c r="D59" s="646" t="s">
        <v>43</v>
      </c>
      <c r="E59" s="49" t="s">
        <v>59</v>
      </c>
      <c r="F59" s="49" t="s">
        <v>58</v>
      </c>
      <c r="G59" s="161">
        <v>10700</v>
      </c>
      <c r="H59" s="91">
        <v>1075</v>
      </c>
      <c r="I59" s="120"/>
      <c r="J59" s="161"/>
      <c r="K59" s="91"/>
      <c r="L59" s="146"/>
      <c r="M59" s="147"/>
      <c r="N59" s="216">
        <v>0</v>
      </c>
      <c r="O59" s="62">
        <v>1075</v>
      </c>
      <c r="P59" s="184"/>
      <c r="Q59" s="225">
        <v>0</v>
      </c>
      <c r="R59" s="65">
        <v>1075</v>
      </c>
      <c r="S59" s="204"/>
    </row>
    <row r="60" spans="1:19" ht="48" customHeight="1" x14ac:dyDescent="0.25">
      <c r="A60" s="665"/>
      <c r="B60" s="663"/>
      <c r="C60" s="641"/>
      <c r="D60" s="646"/>
      <c r="E60" s="49" t="s">
        <v>96</v>
      </c>
      <c r="F60" s="49" t="s">
        <v>98</v>
      </c>
      <c r="G60" s="161"/>
      <c r="H60" s="91"/>
      <c r="I60" s="120"/>
      <c r="J60" s="161"/>
      <c r="K60" s="92"/>
      <c r="L60" s="146"/>
      <c r="M60" s="147"/>
      <c r="N60" s="216"/>
      <c r="O60" s="62"/>
      <c r="P60" s="184"/>
      <c r="Q60" s="225"/>
      <c r="R60" s="65"/>
      <c r="S60" s="204"/>
    </row>
    <row r="61" spans="1:19" ht="33.75" customHeight="1" x14ac:dyDescent="0.25">
      <c r="A61" s="665"/>
      <c r="B61" s="663"/>
      <c r="C61" s="641">
        <v>3</v>
      </c>
      <c r="D61" s="646" t="s">
        <v>44</v>
      </c>
      <c r="E61" s="49" t="s">
        <v>59</v>
      </c>
      <c r="F61" s="49" t="s">
        <v>58</v>
      </c>
      <c r="G61" s="162"/>
      <c r="H61" s="91"/>
      <c r="I61" s="120"/>
      <c r="J61" s="162"/>
      <c r="K61" s="91"/>
      <c r="L61" s="146"/>
      <c r="M61" s="147"/>
      <c r="N61" s="231"/>
      <c r="O61" s="62"/>
      <c r="P61" s="184"/>
      <c r="Q61" s="220"/>
      <c r="R61" s="65"/>
      <c r="S61" s="204"/>
    </row>
    <row r="62" spans="1:19" ht="29.25" customHeight="1" x14ac:dyDescent="0.25">
      <c r="A62" s="665"/>
      <c r="B62" s="663"/>
      <c r="C62" s="641"/>
      <c r="D62" s="646"/>
      <c r="E62" s="49" t="s">
        <v>97</v>
      </c>
      <c r="F62" s="49" t="s">
        <v>99</v>
      </c>
      <c r="G62" s="161"/>
      <c r="H62" s="91"/>
      <c r="I62" s="120"/>
      <c r="J62" s="161"/>
      <c r="K62" s="92"/>
      <c r="L62" s="146"/>
      <c r="M62" s="147"/>
      <c r="N62" s="231"/>
      <c r="O62" s="62"/>
      <c r="P62" s="184"/>
      <c r="Q62" s="225"/>
      <c r="R62" s="65"/>
      <c r="S62" s="204"/>
    </row>
    <row r="63" spans="1:19" ht="27" customHeight="1" x14ac:dyDescent="0.25">
      <c r="A63" s="665"/>
      <c r="B63" s="663"/>
      <c r="C63" s="641">
        <v>4</v>
      </c>
      <c r="D63" s="642" t="s">
        <v>45</v>
      </c>
      <c r="E63" s="49" t="s">
        <v>59</v>
      </c>
      <c r="F63" s="49" t="s">
        <v>58</v>
      </c>
      <c r="G63" s="162"/>
      <c r="H63" s="91"/>
      <c r="I63" s="120"/>
      <c r="J63" s="162"/>
      <c r="K63" s="91"/>
      <c r="L63" s="146"/>
      <c r="M63" s="147"/>
      <c r="N63" s="231"/>
      <c r="O63" s="62"/>
      <c r="P63" s="184"/>
      <c r="Q63" s="220"/>
      <c r="R63" s="65"/>
      <c r="S63" s="204"/>
    </row>
    <row r="64" spans="1:19" ht="30" x14ac:dyDescent="0.25">
      <c r="A64" s="665"/>
      <c r="B64" s="663"/>
      <c r="C64" s="641"/>
      <c r="D64" s="642"/>
      <c r="E64" s="49" t="s">
        <v>78</v>
      </c>
      <c r="F64" s="49" t="s">
        <v>100</v>
      </c>
      <c r="G64" s="161"/>
      <c r="H64" s="91"/>
      <c r="I64" s="120"/>
      <c r="J64" s="161"/>
      <c r="K64" s="92"/>
      <c r="L64" s="146"/>
      <c r="M64" s="147"/>
      <c r="N64" s="231"/>
      <c r="O64" s="62"/>
      <c r="P64" s="184"/>
      <c r="Q64" s="220"/>
      <c r="R64" s="65"/>
      <c r="S64" s="204"/>
    </row>
    <row r="65" spans="1:19" ht="27" customHeight="1" x14ac:dyDescent="0.25">
      <c r="A65" s="665"/>
      <c r="B65" s="663"/>
      <c r="C65" s="641">
        <v>5</v>
      </c>
      <c r="D65" s="643" t="s">
        <v>341</v>
      </c>
      <c r="E65" s="49" t="s">
        <v>59</v>
      </c>
      <c r="F65" s="49" t="s">
        <v>58</v>
      </c>
      <c r="G65" s="162">
        <v>2410</v>
      </c>
      <c r="H65" s="91">
        <f>$H$1</f>
        <v>1075</v>
      </c>
      <c r="I65" s="120">
        <f t="shared" si="10"/>
        <v>2.2418604651162792</v>
      </c>
      <c r="J65" s="162"/>
      <c r="K65" s="91"/>
      <c r="L65" s="146"/>
      <c r="M65" s="147"/>
      <c r="N65" s="231">
        <v>2410</v>
      </c>
      <c r="O65" s="62">
        <f t="shared" ref="O65" si="18">$O$1</f>
        <v>1075</v>
      </c>
      <c r="P65" s="184">
        <f t="shared" si="17"/>
        <v>2.2418604651162792</v>
      </c>
      <c r="Q65" s="220">
        <v>2410</v>
      </c>
      <c r="R65" s="65">
        <f>$R$1</f>
        <v>1075</v>
      </c>
      <c r="S65" s="204">
        <f t="shared" si="13"/>
        <v>2.2418604651162792</v>
      </c>
    </row>
    <row r="66" spans="1:19" ht="30" x14ac:dyDescent="0.25">
      <c r="A66" s="665"/>
      <c r="B66" s="663"/>
      <c r="C66" s="641"/>
      <c r="D66" s="643"/>
      <c r="E66" s="49" t="s">
        <v>110</v>
      </c>
      <c r="F66" s="49" t="s">
        <v>111</v>
      </c>
      <c r="G66" s="162"/>
      <c r="H66" s="91"/>
      <c r="I66" s="120"/>
      <c r="J66" s="162"/>
      <c r="K66" s="120"/>
      <c r="L66" s="146"/>
      <c r="M66" s="147"/>
      <c r="N66" s="216"/>
      <c r="O66" s="62"/>
      <c r="P66" s="184"/>
      <c r="Q66" s="220"/>
      <c r="R66" s="65"/>
      <c r="S66" s="204"/>
    </row>
    <row r="67" spans="1:19" ht="28.5" customHeight="1" x14ac:dyDescent="0.25">
      <c r="A67" s="665"/>
      <c r="B67" s="663"/>
      <c r="C67" s="50">
        <v>7</v>
      </c>
      <c r="D67" s="49" t="s">
        <v>47</v>
      </c>
      <c r="E67" s="49" t="s">
        <v>59</v>
      </c>
      <c r="F67" s="49" t="s">
        <v>58</v>
      </c>
      <c r="G67" s="162">
        <v>27000</v>
      </c>
      <c r="H67" s="91">
        <f>$H$1</f>
        <v>1075</v>
      </c>
      <c r="I67" s="120">
        <f t="shared" si="10"/>
        <v>25.11627906976744</v>
      </c>
      <c r="J67" s="162"/>
      <c r="K67" s="91"/>
      <c r="L67" s="146"/>
      <c r="M67" s="147"/>
      <c r="N67" s="231">
        <v>27000</v>
      </c>
      <c r="O67" s="62">
        <f t="shared" ref="O67:O69" si="19">$O$1</f>
        <v>1075</v>
      </c>
      <c r="P67" s="184">
        <f t="shared" si="17"/>
        <v>25.11627906976744</v>
      </c>
      <c r="Q67" s="220">
        <v>27000</v>
      </c>
      <c r="R67" s="65">
        <f>$R$1</f>
        <v>1075</v>
      </c>
      <c r="S67" s="204">
        <f t="shared" si="13"/>
        <v>25.11627906976744</v>
      </c>
    </row>
    <row r="68" spans="1:19" ht="28.5" customHeight="1" x14ac:dyDescent="0.25">
      <c r="A68" s="665"/>
      <c r="B68" s="663"/>
      <c r="C68" s="50">
        <v>8</v>
      </c>
      <c r="D68" s="49" t="s">
        <v>48</v>
      </c>
      <c r="E68" s="49" t="s">
        <v>59</v>
      </c>
      <c r="F68" s="49" t="s">
        <v>58</v>
      </c>
      <c r="G68" s="162"/>
      <c r="H68" s="91"/>
      <c r="I68" s="120"/>
      <c r="J68" s="162"/>
      <c r="K68" s="91"/>
      <c r="L68" s="146"/>
      <c r="M68" s="147"/>
      <c r="N68" s="231"/>
      <c r="O68" s="62"/>
      <c r="P68" s="184"/>
      <c r="Q68" s="220"/>
      <c r="R68" s="65"/>
      <c r="S68" s="204"/>
    </row>
    <row r="69" spans="1:19" ht="34.5" customHeight="1" x14ac:dyDescent="0.25">
      <c r="A69" s="665"/>
      <c r="B69" s="663"/>
      <c r="C69" s="641">
        <v>9</v>
      </c>
      <c r="D69" s="642" t="s">
        <v>49</v>
      </c>
      <c r="E69" s="49" t="s">
        <v>59</v>
      </c>
      <c r="F69" s="49" t="s">
        <v>58</v>
      </c>
      <c r="G69" s="162">
        <v>7000</v>
      </c>
      <c r="H69" s="91">
        <f>$H$1</f>
        <v>1075</v>
      </c>
      <c r="I69" s="120">
        <f t="shared" si="10"/>
        <v>6.5116279069767442</v>
      </c>
      <c r="J69" s="162"/>
      <c r="K69" s="91"/>
      <c r="L69" s="146"/>
      <c r="M69" s="147"/>
      <c r="N69" s="231">
        <v>6500</v>
      </c>
      <c r="O69" s="62">
        <f t="shared" si="19"/>
        <v>1075</v>
      </c>
      <c r="P69" s="184">
        <f t="shared" si="17"/>
        <v>6.0465116279069768</v>
      </c>
      <c r="Q69" s="220">
        <v>6500</v>
      </c>
      <c r="R69" s="65">
        <f>$R$1</f>
        <v>1075</v>
      </c>
      <c r="S69" s="204">
        <f t="shared" si="13"/>
        <v>6.0465116279069768</v>
      </c>
    </row>
    <row r="70" spans="1:19" ht="45.75" thickBot="1" x14ac:dyDescent="0.3">
      <c r="A70" s="657"/>
      <c r="B70" s="659"/>
      <c r="C70" s="644"/>
      <c r="D70" s="645"/>
      <c r="E70" s="57" t="s">
        <v>101</v>
      </c>
      <c r="F70" s="57" t="s">
        <v>102</v>
      </c>
      <c r="G70" s="234"/>
      <c r="H70" s="163"/>
      <c r="I70" s="235"/>
      <c r="J70" s="163"/>
      <c r="K70" s="163"/>
      <c r="L70" s="235"/>
      <c r="M70" s="236"/>
      <c r="N70" s="237"/>
      <c r="O70" s="185"/>
      <c r="P70" s="238"/>
      <c r="Q70" s="228"/>
      <c r="R70" s="66"/>
      <c r="S70" s="205"/>
    </row>
    <row r="71" spans="1:19" ht="15.75" thickBot="1" x14ac:dyDescent="0.3">
      <c r="A71" s="51"/>
      <c r="B71" s="51"/>
      <c r="C71" s="52"/>
      <c r="D71" s="51"/>
      <c r="E71" s="114"/>
      <c r="F71" s="53"/>
      <c r="G71" s="139"/>
      <c r="H71" s="140"/>
      <c r="I71" s="141"/>
      <c r="J71" s="141"/>
      <c r="K71" s="141"/>
      <c r="L71" s="140"/>
      <c r="M71" s="141"/>
      <c r="N71" s="139"/>
      <c r="O71" s="142"/>
      <c r="P71" s="143"/>
      <c r="Q71" s="202"/>
      <c r="R71" s="142"/>
      <c r="S71" s="143"/>
    </row>
    <row r="72" spans="1:19" ht="39" customHeight="1" thickBot="1" x14ac:dyDescent="0.3">
      <c r="A72" s="58">
        <v>13</v>
      </c>
      <c r="B72" s="109" t="s">
        <v>328</v>
      </c>
      <c r="C72" s="59">
        <v>7</v>
      </c>
      <c r="D72" s="60" t="s">
        <v>329</v>
      </c>
      <c r="E72" s="60" t="s">
        <v>59</v>
      </c>
      <c r="F72" s="60" t="s">
        <v>58</v>
      </c>
      <c r="G72" s="229"/>
      <c r="H72" s="100"/>
      <c r="I72" s="160"/>
      <c r="J72" s="160"/>
      <c r="K72" s="100"/>
      <c r="L72" s="160"/>
      <c r="M72" s="213"/>
      <c r="N72" s="218"/>
      <c r="O72" s="67"/>
      <c r="P72" s="186"/>
      <c r="Q72" s="230"/>
      <c r="R72" s="68"/>
      <c r="S72" s="201"/>
    </row>
    <row r="73" spans="1:19" s="51" customFormat="1" ht="15.75" thickBot="1" x14ac:dyDescent="0.3">
      <c r="C73" s="52"/>
      <c r="E73" s="114"/>
      <c r="F73" s="53"/>
      <c r="G73" s="77"/>
      <c r="H73" s="96"/>
      <c r="I73" s="97"/>
      <c r="J73" s="97"/>
      <c r="K73" s="97"/>
      <c r="L73" s="96"/>
      <c r="M73" s="97"/>
      <c r="N73" s="77"/>
      <c r="P73" s="79"/>
      <c r="Q73" s="167"/>
      <c r="S73" s="79"/>
    </row>
    <row r="74" spans="1:19" ht="32.25" customHeight="1" x14ac:dyDescent="0.25">
      <c r="A74" s="656">
        <v>14</v>
      </c>
      <c r="B74" s="658" t="s">
        <v>9</v>
      </c>
      <c r="C74" s="55">
        <v>2</v>
      </c>
      <c r="D74" s="54" t="s">
        <v>50</v>
      </c>
      <c r="E74" s="83" t="s">
        <v>59</v>
      </c>
      <c r="F74" s="83" t="s">
        <v>58</v>
      </c>
      <c r="G74" s="164">
        <v>2110</v>
      </c>
      <c r="H74" s="89">
        <f>$H$1</f>
        <v>1075</v>
      </c>
      <c r="I74" s="119">
        <f t="shared" si="10"/>
        <v>1.9627906976744185</v>
      </c>
      <c r="J74" s="164"/>
      <c r="K74" s="89"/>
      <c r="L74" s="119"/>
      <c r="M74" s="152"/>
      <c r="N74" s="221">
        <v>2110</v>
      </c>
      <c r="O74" s="61">
        <f t="shared" ref="O74" si="20">$O$1</f>
        <v>1075</v>
      </c>
      <c r="P74" s="188">
        <f t="shared" ref="P74" si="21">N74/O74</f>
        <v>1.9627906976744185</v>
      </c>
      <c r="Q74" s="222">
        <v>2110</v>
      </c>
      <c r="R74" s="64">
        <f>$R$1</f>
        <v>1075</v>
      </c>
      <c r="S74" s="203">
        <f t="shared" si="13"/>
        <v>1.9627906976744185</v>
      </c>
    </row>
    <row r="75" spans="1:19" ht="30" x14ac:dyDescent="0.25">
      <c r="A75" s="665"/>
      <c r="B75" s="663"/>
      <c r="C75" s="641">
        <v>4</v>
      </c>
      <c r="D75" s="639" t="s">
        <v>51</v>
      </c>
      <c r="E75" s="49" t="s">
        <v>59</v>
      </c>
      <c r="F75" s="49" t="s">
        <v>58</v>
      </c>
      <c r="G75" s="162"/>
      <c r="H75" s="91"/>
      <c r="I75" s="120"/>
      <c r="J75" s="162"/>
      <c r="K75" s="91"/>
      <c r="L75" s="120"/>
      <c r="M75" s="147"/>
      <c r="N75" s="187"/>
      <c r="O75" s="62"/>
      <c r="P75" s="184"/>
      <c r="Q75" s="225"/>
      <c r="R75" s="65"/>
      <c r="S75" s="204"/>
    </row>
    <row r="76" spans="1:19" ht="30.75" thickBot="1" x14ac:dyDescent="0.3">
      <c r="A76" s="657"/>
      <c r="B76" s="659"/>
      <c r="C76" s="644"/>
      <c r="D76" s="640"/>
      <c r="E76" s="57" t="s">
        <v>103</v>
      </c>
      <c r="F76" s="57" t="s">
        <v>104</v>
      </c>
      <c r="G76" s="223"/>
      <c r="H76" s="163"/>
      <c r="I76" s="163"/>
      <c r="J76" s="223"/>
      <c r="K76" s="163"/>
      <c r="L76" s="163"/>
      <c r="M76" s="224"/>
      <c r="N76" s="227"/>
      <c r="O76" s="63"/>
      <c r="P76" s="185"/>
      <c r="Q76" s="228"/>
      <c r="R76" s="66"/>
      <c r="S76" s="205"/>
    </row>
    <row r="77" spans="1:19" s="51" customFormat="1" ht="15.75" thickBot="1" x14ac:dyDescent="0.3">
      <c r="C77" s="52"/>
      <c r="E77" s="114"/>
      <c r="F77" s="53"/>
      <c r="G77" s="77"/>
      <c r="H77" s="96"/>
      <c r="I77" s="97"/>
      <c r="J77" s="97"/>
      <c r="K77" s="97"/>
      <c r="L77" s="96"/>
      <c r="M77" s="97"/>
      <c r="N77" s="77"/>
      <c r="P77" s="79"/>
      <c r="Q77" s="167"/>
      <c r="S77" s="79"/>
    </row>
    <row r="78" spans="1:19" ht="33.75" customHeight="1" x14ac:dyDescent="0.25">
      <c r="A78" s="656">
        <v>15</v>
      </c>
      <c r="B78" s="658" t="s">
        <v>10</v>
      </c>
      <c r="C78" s="55">
        <v>1</v>
      </c>
      <c r="D78" s="83" t="s">
        <v>52</v>
      </c>
      <c r="E78" s="83" t="s">
        <v>59</v>
      </c>
      <c r="F78" s="83" t="s">
        <v>58</v>
      </c>
      <c r="G78" s="164"/>
      <c r="H78" s="89"/>
      <c r="I78" s="119"/>
      <c r="J78" s="164"/>
      <c r="K78" s="89"/>
      <c r="L78" s="119"/>
      <c r="M78" s="152"/>
      <c r="N78" s="221"/>
      <c r="O78" s="61"/>
      <c r="P78" s="188"/>
      <c r="Q78" s="222"/>
      <c r="R78" s="64"/>
      <c r="S78" s="203"/>
    </row>
    <row r="79" spans="1:19" ht="37.5" customHeight="1" thickBot="1" x14ac:dyDescent="0.3">
      <c r="A79" s="657"/>
      <c r="B79" s="659"/>
      <c r="C79" s="56">
        <v>3</v>
      </c>
      <c r="D79" s="57" t="s">
        <v>330</v>
      </c>
      <c r="E79" s="57" t="s">
        <v>59</v>
      </c>
      <c r="F79" s="57" t="s">
        <v>58</v>
      </c>
      <c r="G79" s="223"/>
      <c r="H79" s="94"/>
      <c r="I79" s="132"/>
      <c r="J79" s="223"/>
      <c r="K79" s="94"/>
      <c r="L79" s="132"/>
      <c r="M79" s="224"/>
      <c r="N79" s="133"/>
      <c r="O79" s="63"/>
      <c r="P79" s="185"/>
      <c r="Q79" s="207"/>
      <c r="R79" s="66"/>
      <c r="S79" s="205"/>
    </row>
    <row r="80" spans="1:19" s="51" customFormat="1" ht="15.75" thickBot="1" x14ac:dyDescent="0.3">
      <c r="C80" s="52"/>
      <c r="D80" s="115"/>
      <c r="E80" s="53"/>
      <c r="F80" s="53"/>
      <c r="G80" s="77"/>
      <c r="H80" s="96"/>
      <c r="I80" s="97"/>
      <c r="J80" s="77"/>
      <c r="K80" s="96"/>
      <c r="L80" s="97"/>
      <c r="M80" s="97"/>
      <c r="N80" s="77"/>
      <c r="P80" s="79"/>
      <c r="Q80" s="167"/>
      <c r="S80" s="79"/>
    </row>
    <row r="81" spans="1:19" ht="63.75" customHeight="1" thickBot="1" x14ac:dyDescent="0.3">
      <c r="A81" s="110">
        <v>16</v>
      </c>
      <c r="B81" s="111" t="s">
        <v>11</v>
      </c>
      <c r="C81" s="59">
        <v>1</v>
      </c>
      <c r="D81" s="60" t="s">
        <v>53</v>
      </c>
      <c r="E81" s="60" t="s">
        <v>59</v>
      </c>
      <c r="F81" s="60" t="s">
        <v>58</v>
      </c>
      <c r="G81" s="166"/>
      <c r="H81" s="100"/>
      <c r="I81" s="101"/>
      <c r="J81" s="172"/>
      <c r="K81" s="100"/>
      <c r="L81" s="160"/>
      <c r="M81" s="213"/>
      <c r="N81" s="218"/>
      <c r="O81" s="67"/>
      <c r="P81" s="186"/>
      <c r="Q81" s="219"/>
      <c r="R81" s="68"/>
      <c r="S81" s="201"/>
    </row>
    <row r="82" spans="1:19" s="51" customFormat="1" ht="15.75" thickBot="1" x14ac:dyDescent="0.3">
      <c r="C82" s="52"/>
      <c r="E82" s="53"/>
      <c r="F82" s="53"/>
      <c r="G82" s="167"/>
      <c r="H82" s="96"/>
      <c r="I82" s="97"/>
      <c r="J82" s="173"/>
      <c r="K82" s="97"/>
      <c r="L82" s="173"/>
      <c r="M82" s="97"/>
      <c r="N82" s="167"/>
      <c r="P82" s="79"/>
      <c r="Q82" s="167"/>
      <c r="S82" s="192"/>
    </row>
    <row r="83" spans="1:19" ht="30.75" thickBot="1" x14ac:dyDescent="0.3">
      <c r="A83" s="112">
        <v>19</v>
      </c>
      <c r="B83" s="109" t="s">
        <v>12</v>
      </c>
      <c r="C83" s="59">
        <v>1</v>
      </c>
      <c r="D83" s="60" t="s">
        <v>54</v>
      </c>
      <c r="E83" s="60" t="s">
        <v>59</v>
      </c>
      <c r="F83" s="60" t="s">
        <v>58</v>
      </c>
      <c r="G83" s="166"/>
      <c r="H83" s="100"/>
      <c r="I83" s="101"/>
      <c r="J83" s="172"/>
      <c r="K83" s="100"/>
      <c r="L83" s="160"/>
      <c r="M83" s="213"/>
      <c r="N83" s="218"/>
      <c r="O83" s="67"/>
      <c r="P83" s="186"/>
      <c r="Q83" s="219"/>
      <c r="R83" s="68"/>
      <c r="S83" s="201"/>
    </row>
    <row r="84" spans="1:19" ht="15.75" thickBot="1" x14ac:dyDescent="0.3">
      <c r="E84" s="1"/>
      <c r="F84" s="1"/>
      <c r="G84" s="168"/>
      <c r="H84" s="102"/>
      <c r="I84" s="179"/>
      <c r="J84" s="168"/>
      <c r="K84" s="179"/>
      <c r="L84" s="168"/>
      <c r="M84" s="102"/>
      <c r="N84" s="190"/>
      <c r="Q84" s="190"/>
    </row>
    <row r="85" spans="1:19" ht="41.25" customHeight="1" thickBot="1" x14ac:dyDescent="0.3">
      <c r="A85" s="110">
        <v>20</v>
      </c>
      <c r="B85" s="111" t="s">
        <v>331</v>
      </c>
      <c r="C85" s="59" t="s">
        <v>338</v>
      </c>
      <c r="D85" s="60" t="s">
        <v>339</v>
      </c>
      <c r="E85" s="60" t="s">
        <v>59</v>
      </c>
      <c r="F85" s="60" t="s">
        <v>58</v>
      </c>
      <c r="G85" s="169">
        <v>41683.74</v>
      </c>
      <c r="H85" s="100">
        <f>$H$1</f>
        <v>1075</v>
      </c>
      <c r="I85" s="180">
        <f>G85/H85</f>
        <v>38.775572093023257</v>
      </c>
      <c r="J85" s="174"/>
      <c r="K85" s="100"/>
      <c r="L85" s="177"/>
      <c r="M85" s="213"/>
      <c r="N85" s="214">
        <v>40279.74</v>
      </c>
      <c r="O85" s="67">
        <f t="shared" ref="O85:O88" si="22">$O$1</f>
        <v>1075</v>
      </c>
      <c r="P85" s="186">
        <f>N85/O85</f>
        <v>37.469525581395345</v>
      </c>
      <c r="Q85" s="215">
        <v>40279.74</v>
      </c>
      <c r="R85" s="68">
        <f>$R$1</f>
        <v>1075</v>
      </c>
      <c r="S85" s="201">
        <f>Q85/R85</f>
        <v>37.469525581395345</v>
      </c>
    </row>
    <row r="86" spans="1:19" ht="15.75" thickBot="1" x14ac:dyDescent="0.3">
      <c r="E86" s="1"/>
      <c r="F86" s="1"/>
      <c r="G86" s="168"/>
      <c r="H86" s="102"/>
      <c r="I86" s="179"/>
      <c r="J86" s="168"/>
      <c r="K86" s="179"/>
      <c r="L86" s="168"/>
      <c r="M86" s="102"/>
      <c r="N86" s="190"/>
      <c r="Q86" s="190"/>
    </row>
    <row r="87" spans="1:19" ht="45" x14ac:dyDescent="0.25">
      <c r="A87" s="652">
        <v>50</v>
      </c>
      <c r="B87" s="654" t="s">
        <v>332</v>
      </c>
      <c r="C87" s="55">
        <v>1</v>
      </c>
      <c r="D87" s="83" t="s">
        <v>333</v>
      </c>
      <c r="E87" s="83" t="s">
        <v>59</v>
      </c>
      <c r="F87" s="83" t="s">
        <v>58</v>
      </c>
      <c r="G87" s="170">
        <v>14293.48</v>
      </c>
      <c r="H87" s="89">
        <f>$H$1</f>
        <v>1075</v>
      </c>
      <c r="I87" s="90">
        <f>G87/H87</f>
        <v>13.296260465116278</v>
      </c>
      <c r="J87" s="175"/>
      <c r="K87" s="89"/>
      <c r="L87" s="145"/>
      <c r="M87" s="152"/>
      <c r="N87" s="197">
        <v>11586.39</v>
      </c>
      <c r="O87" s="61">
        <f t="shared" si="22"/>
        <v>1075</v>
      </c>
      <c r="P87" s="188">
        <f>N87/O87</f>
        <v>10.778037209302324</v>
      </c>
      <c r="Q87" s="199">
        <v>8755.4500000000007</v>
      </c>
      <c r="R87" s="64">
        <f>$R$1</f>
        <v>1075</v>
      </c>
      <c r="S87" s="203">
        <f>Q87/R87</f>
        <v>8.1446046511627905</v>
      </c>
    </row>
    <row r="88" spans="1:19" ht="45.75" thickBot="1" x14ac:dyDescent="0.3">
      <c r="A88" s="653"/>
      <c r="B88" s="655"/>
      <c r="C88" s="137">
        <v>2</v>
      </c>
      <c r="D88" s="82" t="s">
        <v>334</v>
      </c>
      <c r="E88" s="82" t="s">
        <v>59</v>
      </c>
      <c r="F88" s="82" t="s">
        <v>58</v>
      </c>
      <c r="G88" s="171">
        <v>59244.71</v>
      </c>
      <c r="H88" s="103">
        <f>$H$1</f>
        <v>1075</v>
      </c>
      <c r="I88" s="181">
        <f>G88/H88</f>
        <v>55.111358139534886</v>
      </c>
      <c r="J88" s="176"/>
      <c r="K88" s="94"/>
      <c r="L88" s="178"/>
      <c r="M88" s="210"/>
      <c r="N88" s="196">
        <v>61951.82</v>
      </c>
      <c r="O88" s="63">
        <f t="shared" si="22"/>
        <v>1075</v>
      </c>
      <c r="P88" s="189">
        <f>N88/O88</f>
        <v>57.629599999999996</v>
      </c>
      <c r="Q88" s="200">
        <v>64782.74</v>
      </c>
      <c r="R88" s="85">
        <f>$R$1</f>
        <v>1075</v>
      </c>
      <c r="S88" s="209">
        <f>Q88/R88</f>
        <v>60.263013953488368</v>
      </c>
    </row>
    <row r="89" spans="1:19" x14ac:dyDescent="0.25">
      <c r="G89" s="102"/>
      <c r="H89" s="102"/>
      <c r="I89" s="102"/>
      <c r="J89" s="102"/>
      <c r="K89" s="102"/>
      <c r="L89" s="102"/>
      <c r="M89" s="102"/>
    </row>
    <row r="90" spans="1:19" x14ac:dyDescent="0.25">
      <c r="G90" s="78"/>
      <c r="H90" s="102"/>
      <c r="I90" s="102"/>
      <c r="J90" s="102"/>
      <c r="K90" s="102"/>
      <c r="L90" s="102"/>
      <c r="M90" s="102"/>
      <c r="N90" s="78"/>
      <c r="Q90" s="78"/>
    </row>
    <row r="91" spans="1:19" x14ac:dyDescent="0.25">
      <c r="G91" s="78"/>
      <c r="H91" s="78"/>
      <c r="I91" s="78"/>
      <c r="J91" s="78"/>
      <c r="K91" s="78"/>
      <c r="L91" s="78"/>
      <c r="M91" s="78"/>
      <c r="N91" s="78"/>
      <c r="O91" s="86"/>
      <c r="P91" s="86"/>
      <c r="Q91" s="78"/>
      <c r="R91" s="86"/>
      <c r="S91" s="86"/>
    </row>
    <row r="92" spans="1:19" x14ac:dyDescent="0.25">
      <c r="N92" s="88"/>
      <c r="O92" s="88"/>
      <c r="P92" s="88"/>
      <c r="Q92" s="88"/>
    </row>
    <row r="93" spans="1:19" x14ac:dyDescent="0.25">
      <c r="G93" s="87"/>
    </row>
  </sheetData>
  <customSheetViews>
    <customSheetView guid="{5274FD7E-76C2-47C3-8C9C-C2C181076605}" scale="110" showPageBreaks="1" fitToPage="1" view="pageBreakPreview" showRuler="0">
      <selection activeCell="J2" sqref="J2"/>
      <rowBreaks count="5" manualBreakCount="5">
        <brk id="25" max="16" man="1"/>
        <brk id="52" max="16" man="1"/>
        <brk id="69" max="16383" man="1"/>
        <brk id="94" max="16" man="1"/>
        <brk id="95" max="16" man="1"/>
      </rowBreaks>
      <pageMargins left="0.7" right="0.7" top="0.75" bottom="0.75" header="0.3" footer="0.3"/>
      <pageSetup paperSize="8" scale="55" fitToHeight="0" orientation="landscape" r:id="rId1"/>
      <headerFooter alignWithMargins="0"/>
    </customSheetView>
    <customSheetView guid="{0CDFE071-D2BF-4AC9-96FE-3C7CC2EB89D1}" scale="110" showPageBreaks="1" fitToPage="1" view="pageBreakPreview">
      <selection activeCell="H1" sqref="H1"/>
      <rowBreaks count="4" manualBreakCount="4">
        <brk id="25" max="16" man="1"/>
        <brk id="52" max="16" man="1"/>
        <brk id="69" max="16383" man="1"/>
        <brk id="95" max="16" man="1"/>
      </rowBreaks>
      <pageMargins left="0.7" right="0.7" top="0.75" bottom="0.75" header="0.3" footer="0.3"/>
      <pageSetup paperSize="8" scale="55" fitToHeight="0" orientation="landscape" r:id="rId2"/>
    </customSheetView>
    <customSheetView guid="{FD66CCA4-E734-40F6-A42D-704ADC03C8FF}" scale="110" showPageBreaks="1" fitToPage="1" view="pageBreakPreview" showRuler="0" topLeftCell="A100">
      <selection activeCell="D108" sqref="D108"/>
      <rowBreaks count="5" manualBreakCount="5">
        <brk id="25" max="16" man="1"/>
        <brk id="52" max="16" man="1"/>
        <brk id="69" max="16383" man="1"/>
        <brk id="94" max="16" man="1"/>
        <brk id="95" max="16" man="1"/>
      </rowBreaks>
      <pageMargins left="0.7" right="0.7" top="0.75" bottom="0.75" header="0.3" footer="0.3"/>
      <pageSetup paperSize="8" scale="56" fitToHeight="0" orientation="landscape" r:id="rId3"/>
      <headerFooter alignWithMargins="0"/>
    </customSheetView>
  </customSheetViews>
  <mergeCells count="69">
    <mergeCell ref="A2:B2"/>
    <mergeCell ref="B3:B16"/>
    <mergeCell ref="A3:A16"/>
    <mergeCell ref="A18:A22"/>
    <mergeCell ref="B18:B22"/>
    <mergeCell ref="A43:A50"/>
    <mergeCell ref="B43:B50"/>
    <mergeCell ref="A51:A54"/>
    <mergeCell ref="B51:B54"/>
    <mergeCell ref="A24:A31"/>
    <mergeCell ref="B24:B31"/>
    <mergeCell ref="A33:A34"/>
    <mergeCell ref="B33:B34"/>
    <mergeCell ref="D11:D12"/>
    <mergeCell ref="D13:D14"/>
    <mergeCell ref="D24:D25"/>
    <mergeCell ref="D26:D27"/>
    <mergeCell ref="D15:D16"/>
    <mergeCell ref="D18:D20"/>
    <mergeCell ref="C11:C12"/>
    <mergeCell ref="C13:C14"/>
    <mergeCell ref="C24:C25"/>
    <mergeCell ref="C26:C27"/>
    <mergeCell ref="C15:C16"/>
    <mergeCell ref="C18:C20"/>
    <mergeCell ref="C21:C22"/>
    <mergeCell ref="C6:C7"/>
    <mergeCell ref="D6:D7"/>
    <mergeCell ref="C8:C9"/>
    <mergeCell ref="D8:D9"/>
    <mergeCell ref="A87:A88"/>
    <mergeCell ref="B87:B88"/>
    <mergeCell ref="A36:A37"/>
    <mergeCell ref="B36:B37"/>
    <mergeCell ref="A38:A42"/>
    <mergeCell ref="B38:B42"/>
    <mergeCell ref="A56:A70"/>
    <mergeCell ref="B56:B70"/>
    <mergeCell ref="A74:A76"/>
    <mergeCell ref="B74:B76"/>
    <mergeCell ref="B78:B79"/>
    <mergeCell ref="A78:A79"/>
    <mergeCell ref="C38:C40"/>
    <mergeCell ref="D38:D40"/>
    <mergeCell ref="C41:C42"/>
    <mergeCell ref="D41:D42"/>
    <mergeCell ref="D21:D22"/>
    <mergeCell ref="C29:C31"/>
    <mergeCell ref="D29:D31"/>
    <mergeCell ref="D59:D60"/>
    <mergeCell ref="C61:C62"/>
    <mergeCell ref="D61:D62"/>
    <mergeCell ref="C44:C45"/>
    <mergeCell ref="D44:D45"/>
    <mergeCell ref="C56:C58"/>
    <mergeCell ref="D56:D58"/>
    <mergeCell ref="C46:C47"/>
    <mergeCell ref="D46:D47"/>
    <mergeCell ref="D52:D54"/>
    <mergeCell ref="C52:C54"/>
    <mergeCell ref="C59:C60"/>
    <mergeCell ref="D75:D76"/>
    <mergeCell ref="C63:C64"/>
    <mergeCell ref="D63:D64"/>
    <mergeCell ref="C65:C66"/>
    <mergeCell ref="D65:D66"/>
    <mergeCell ref="C69:C70"/>
    <mergeCell ref="D69:D70"/>
    <mergeCell ref="C75:C76"/>
  </mergeCells>
  <phoneticPr fontId="25" type="noConversion"/>
  <pageMargins left="0.70866141732283472" right="0.70866141732283472" top="0.74803149606299213" bottom="0.31496062992125984" header="0.31496062992125984" footer="0.31496062992125984"/>
  <pageSetup paperSize="9" scale="44" fitToHeight="0" orientation="landscape" r:id="rId4"/>
  <rowBreaks count="2" manualBreakCount="2">
    <brk id="35" max="16383" man="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21"/>
  <sheetViews>
    <sheetView zoomScaleNormal="100" workbookViewId="0">
      <selection activeCell="R22" sqref="R22"/>
    </sheetView>
  </sheetViews>
  <sheetFormatPr defaultRowHeight="15" x14ac:dyDescent="0.25"/>
  <cols>
    <col min="1" max="2" width="8.5703125" style="310" customWidth="1"/>
    <col min="3" max="13" width="6.5703125" style="310" customWidth="1"/>
    <col min="14" max="14" width="8.28515625" style="310" customWidth="1"/>
  </cols>
  <sheetData>
    <row r="1" spans="1:14" ht="18.75" thickBot="1" x14ac:dyDescent="0.3">
      <c r="A1" s="742" t="s">
        <v>354</v>
      </c>
      <c r="B1" s="742"/>
      <c r="C1" s="742"/>
      <c r="D1" s="742"/>
      <c r="E1" s="742"/>
      <c r="F1" s="742"/>
      <c r="G1" s="742"/>
      <c r="H1" s="742"/>
      <c r="I1" s="742"/>
      <c r="J1" s="742"/>
      <c r="K1" s="742"/>
      <c r="L1" s="742"/>
      <c r="M1" s="742"/>
      <c r="N1" s="742"/>
    </row>
    <row r="2" spans="1:14" ht="15.75" thickBot="1" x14ac:dyDescent="0.3">
      <c r="A2" s="768" t="s">
        <v>355</v>
      </c>
      <c r="B2" s="769"/>
      <c r="C2" s="769"/>
      <c r="D2" s="769"/>
      <c r="E2" s="769" t="s">
        <v>356</v>
      </c>
      <c r="F2" s="769"/>
      <c r="G2" s="769"/>
      <c r="H2" s="769"/>
      <c r="I2" s="769" t="s">
        <v>357</v>
      </c>
      <c r="J2" s="769"/>
      <c r="K2" s="769"/>
      <c r="L2" s="769"/>
      <c r="M2" s="769"/>
      <c r="N2" s="770"/>
    </row>
    <row r="3" spans="1:14" x14ac:dyDescent="0.25">
      <c r="A3" s="771"/>
      <c r="B3" s="772"/>
      <c r="C3" s="772"/>
      <c r="D3" s="772"/>
      <c r="E3" s="772"/>
      <c r="F3" s="772"/>
      <c r="G3" s="772"/>
      <c r="H3" s="772"/>
      <c r="I3" s="775" t="s">
        <v>358</v>
      </c>
      <c r="J3" s="776"/>
      <c r="K3" s="776"/>
      <c r="L3" s="776"/>
      <c r="M3" s="776"/>
      <c r="N3" s="777"/>
    </row>
    <row r="4" spans="1:14" x14ac:dyDescent="0.25">
      <c r="A4" s="773"/>
      <c r="B4" s="774"/>
      <c r="C4" s="774"/>
      <c r="D4" s="774"/>
      <c r="E4" s="774"/>
      <c r="F4" s="774"/>
      <c r="G4" s="774"/>
      <c r="H4" s="774"/>
      <c r="I4" s="778"/>
      <c r="J4" s="779"/>
      <c r="K4" s="779"/>
      <c r="L4" s="779"/>
      <c r="M4" s="779"/>
      <c r="N4" s="780"/>
    </row>
    <row r="5" spans="1:14" x14ac:dyDescent="0.25">
      <c r="A5" s="781" t="s">
        <v>359</v>
      </c>
      <c r="B5" s="782"/>
      <c r="C5" s="783"/>
      <c r="D5" s="783"/>
      <c r="E5" s="783"/>
      <c r="F5" s="783"/>
      <c r="G5" s="783"/>
      <c r="H5" s="783"/>
      <c r="I5" s="782" t="s">
        <v>56</v>
      </c>
      <c r="J5" s="782"/>
      <c r="K5" s="784"/>
      <c r="L5" s="784"/>
      <c r="M5" s="784"/>
      <c r="N5" s="785"/>
    </row>
    <row r="6" spans="1:14" x14ac:dyDescent="0.25">
      <c r="A6" s="786" t="s">
        <v>360</v>
      </c>
      <c r="B6" s="787"/>
      <c r="C6" s="788"/>
      <c r="D6" s="788"/>
      <c r="E6" s="788"/>
      <c r="F6" s="788"/>
      <c r="G6" s="788"/>
      <c r="H6" s="788"/>
      <c r="I6" s="787" t="s">
        <v>55</v>
      </c>
      <c r="J6" s="787"/>
      <c r="K6" s="789"/>
      <c r="L6" s="790"/>
      <c r="M6" s="790"/>
      <c r="N6" s="791"/>
    </row>
    <row r="7" spans="1:14" ht="17.25" customHeight="1" x14ac:dyDescent="0.25">
      <c r="A7" s="792" t="s">
        <v>361</v>
      </c>
      <c r="B7" s="671"/>
      <c r="C7" s="793" t="s">
        <v>362</v>
      </c>
      <c r="D7" s="794"/>
      <c r="E7" s="794"/>
      <c r="F7" s="794"/>
      <c r="G7" s="794"/>
      <c r="H7" s="794"/>
      <c r="I7" s="794"/>
      <c r="J7" s="794"/>
      <c r="K7" s="794"/>
      <c r="L7" s="794"/>
      <c r="M7" s="794"/>
      <c r="N7" s="795"/>
    </row>
    <row r="8" spans="1:14" x14ac:dyDescent="0.25">
      <c r="A8" s="288"/>
      <c r="B8" s="289"/>
      <c r="C8" s="796" t="s">
        <v>363</v>
      </c>
      <c r="D8" s="797"/>
      <c r="E8" s="797"/>
      <c r="F8" s="797"/>
      <c r="G8" s="797"/>
      <c r="H8" s="797"/>
      <c r="I8" s="797"/>
      <c r="J8" s="797"/>
      <c r="K8" s="797"/>
      <c r="L8" s="797"/>
      <c r="M8" s="797"/>
      <c r="N8" s="798"/>
    </row>
    <row r="9" spans="1:14" x14ac:dyDescent="0.25">
      <c r="A9" s="290"/>
      <c r="B9" s="291"/>
      <c r="C9" s="796"/>
      <c r="D9" s="797"/>
      <c r="E9" s="797"/>
      <c r="F9" s="797"/>
      <c r="G9" s="797"/>
      <c r="H9" s="797"/>
      <c r="I9" s="797"/>
      <c r="J9" s="797"/>
      <c r="K9" s="797"/>
      <c r="L9" s="797"/>
      <c r="M9" s="797"/>
      <c r="N9" s="798"/>
    </row>
    <row r="10" spans="1:14" x14ac:dyDescent="0.25">
      <c r="A10" s="802" t="s">
        <v>364</v>
      </c>
      <c r="B10" s="803"/>
      <c r="C10" s="796"/>
      <c r="D10" s="797"/>
      <c r="E10" s="797"/>
      <c r="F10" s="797"/>
      <c r="G10" s="797"/>
      <c r="H10" s="797"/>
      <c r="I10" s="797"/>
      <c r="J10" s="797"/>
      <c r="K10" s="797"/>
      <c r="L10" s="797"/>
      <c r="M10" s="797"/>
      <c r="N10" s="798"/>
    </row>
    <row r="11" spans="1:14" x14ac:dyDescent="0.25">
      <c r="A11" s="802"/>
      <c r="B11" s="803"/>
      <c r="C11" s="796"/>
      <c r="D11" s="797"/>
      <c r="E11" s="797"/>
      <c r="F11" s="797"/>
      <c r="G11" s="797"/>
      <c r="H11" s="797"/>
      <c r="I11" s="797"/>
      <c r="J11" s="797"/>
      <c r="K11" s="797"/>
      <c r="L11" s="797"/>
      <c r="M11" s="797"/>
      <c r="N11" s="798"/>
    </row>
    <row r="12" spans="1:14" x14ac:dyDescent="0.25">
      <c r="A12" s="802"/>
      <c r="B12" s="803"/>
      <c r="C12" s="796"/>
      <c r="D12" s="797"/>
      <c r="E12" s="797"/>
      <c r="F12" s="797"/>
      <c r="G12" s="797"/>
      <c r="H12" s="797"/>
      <c r="I12" s="797"/>
      <c r="J12" s="797"/>
      <c r="K12" s="797"/>
      <c r="L12" s="797"/>
      <c r="M12" s="797"/>
      <c r="N12" s="798"/>
    </row>
    <row r="13" spans="1:14" x14ac:dyDescent="0.25">
      <c r="A13" s="802"/>
      <c r="B13" s="803"/>
      <c r="C13" s="796"/>
      <c r="D13" s="797"/>
      <c r="E13" s="797"/>
      <c r="F13" s="797"/>
      <c r="G13" s="797"/>
      <c r="H13" s="797"/>
      <c r="I13" s="797"/>
      <c r="J13" s="797"/>
      <c r="K13" s="797"/>
      <c r="L13" s="797"/>
      <c r="M13" s="797"/>
      <c r="N13" s="798"/>
    </row>
    <row r="14" spans="1:14" x14ac:dyDescent="0.25">
      <c r="A14" s="802"/>
      <c r="B14" s="803"/>
      <c r="C14" s="796"/>
      <c r="D14" s="797"/>
      <c r="E14" s="797"/>
      <c r="F14" s="797"/>
      <c r="G14" s="797"/>
      <c r="H14" s="797"/>
      <c r="I14" s="797"/>
      <c r="J14" s="797"/>
      <c r="K14" s="797"/>
      <c r="L14" s="797"/>
      <c r="M14" s="797"/>
      <c r="N14" s="798"/>
    </row>
    <row r="15" spans="1:14" x14ac:dyDescent="0.25">
      <c r="A15" s="802"/>
      <c r="B15" s="803"/>
      <c r="C15" s="796"/>
      <c r="D15" s="797"/>
      <c r="E15" s="797"/>
      <c r="F15" s="797"/>
      <c r="G15" s="797"/>
      <c r="H15" s="797"/>
      <c r="I15" s="797"/>
      <c r="J15" s="797"/>
      <c r="K15" s="797"/>
      <c r="L15" s="797"/>
      <c r="M15" s="797"/>
      <c r="N15" s="798"/>
    </row>
    <row r="16" spans="1:14" x14ac:dyDescent="0.25">
      <c r="A16" s="802"/>
      <c r="B16" s="803"/>
      <c r="C16" s="796"/>
      <c r="D16" s="797"/>
      <c r="E16" s="797"/>
      <c r="F16" s="797"/>
      <c r="G16" s="797"/>
      <c r="H16" s="797"/>
      <c r="I16" s="797"/>
      <c r="J16" s="797"/>
      <c r="K16" s="797"/>
      <c r="L16" s="797"/>
      <c r="M16" s="797"/>
      <c r="N16" s="798"/>
    </row>
    <row r="17" spans="1:14" x14ac:dyDescent="0.25">
      <c r="A17" s="802"/>
      <c r="B17" s="803"/>
      <c r="C17" s="796"/>
      <c r="D17" s="797"/>
      <c r="E17" s="797"/>
      <c r="F17" s="797"/>
      <c r="G17" s="797"/>
      <c r="H17" s="797"/>
      <c r="I17" s="797"/>
      <c r="J17" s="797"/>
      <c r="K17" s="797"/>
      <c r="L17" s="797"/>
      <c r="M17" s="797"/>
      <c r="N17" s="798"/>
    </row>
    <row r="18" spans="1:14" ht="24.75" customHeight="1" x14ac:dyDescent="0.25">
      <c r="A18" s="804"/>
      <c r="B18" s="805"/>
      <c r="C18" s="799"/>
      <c r="D18" s="800"/>
      <c r="E18" s="800"/>
      <c r="F18" s="800"/>
      <c r="G18" s="800"/>
      <c r="H18" s="800"/>
      <c r="I18" s="800"/>
      <c r="J18" s="800"/>
      <c r="K18" s="800"/>
      <c r="L18" s="800"/>
      <c r="M18" s="800"/>
      <c r="N18" s="801"/>
    </row>
    <row r="19" spans="1:14" x14ac:dyDescent="0.25">
      <c r="A19" s="292"/>
      <c r="B19" s="47"/>
      <c r="C19" s="751" t="s">
        <v>365</v>
      </c>
      <c r="D19" s="752"/>
      <c r="E19" s="752"/>
      <c r="F19" s="752"/>
      <c r="G19" s="752"/>
      <c r="H19" s="753"/>
      <c r="I19" s="757">
        <v>2020</v>
      </c>
      <c r="J19" s="757"/>
      <c r="K19" s="757">
        <v>2021</v>
      </c>
      <c r="L19" s="757"/>
      <c r="M19" s="757">
        <v>2022</v>
      </c>
      <c r="N19" s="758"/>
    </row>
    <row r="20" spans="1:14" x14ac:dyDescent="0.25">
      <c r="A20" s="292"/>
      <c r="B20" s="47"/>
      <c r="C20" s="754"/>
      <c r="D20" s="755"/>
      <c r="E20" s="755"/>
      <c r="F20" s="755"/>
      <c r="G20" s="755"/>
      <c r="H20" s="756"/>
      <c r="I20" s="759" t="s">
        <v>325</v>
      </c>
      <c r="J20" s="759"/>
      <c r="K20" s="759"/>
      <c r="L20" s="759"/>
      <c r="M20" s="759"/>
      <c r="N20" s="760"/>
    </row>
    <row r="21" spans="1:14" x14ac:dyDescent="0.25">
      <c r="A21" s="761" t="s">
        <v>366</v>
      </c>
      <c r="B21" s="762"/>
      <c r="C21" s="762"/>
      <c r="D21" s="762"/>
      <c r="E21" s="762"/>
      <c r="F21" s="762"/>
      <c r="G21" s="762"/>
      <c r="H21" s="762"/>
      <c r="I21" s="762"/>
      <c r="J21" s="762"/>
      <c r="K21" s="762"/>
      <c r="L21" s="762"/>
      <c r="M21" s="762"/>
      <c r="N21" s="763"/>
    </row>
    <row r="22" spans="1:14" ht="45.75" customHeight="1" x14ac:dyDescent="0.25">
      <c r="A22" s="293">
        <f>IF(B22&lt;&gt;"",1,"")</f>
        <v>1</v>
      </c>
      <c r="B22" s="764" t="s">
        <v>367</v>
      </c>
      <c r="C22" s="765"/>
      <c r="D22" s="765"/>
      <c r="E22" s="765"/>
      <c r="F22" s="765"/>
      <c r="G22" s="766"/>
      <c r="H22" s="294">
        <f>IF(I22&lt;&gt;"",A25+1,"")</f>
        <v>5</v>
      </c>
      <c r="I22" s="764" t="s">
        <v>368</v>
      </c>
      <c r="J22" s="765"/>
      <c r="K22" s="765"/>
      <c r="L22" s="765"/>
      <c r="M22" s="765"/>
      <c r="N22" s="767"/>
    </row>
    <row r="23" spans="1:14" ht="27" customHeight="1" x14ac:dyDescent="0.25">
      <c r="A23" s="295">
        <f>IF(B23&lt;&gt;"",A22+1,"")</f>
        <v>2</v>
      </c>
      <c r="B23" s="743" t="s">
        <v>369</v>
      </c>
      <c r="C23" s="744"/>
      <c r="D23" s="744"/>
      <c r="E23" s="744"/>
      <c r="F23" s="744"/>
      <c r="G23" s="745"/>
      <c r="H23" s="296" t="str">
        <f>IF(I23&lt;&gt;"",H22+1,"")</f>
        <v/>
      </c>
      <c r="I23" s="743"/>
      <c r="J23" s="744"/>
      <c r="K23" s="744"/>
      <c r="L23" s="744"/>
      <c r="M23" s="744"/>
      <c r="N23" s="746"/>
    </row>
    <row r="24" spans="1:14" ht="30" customHeight="1" x14ac:dyDescent="0.25">
      <c r="A24" s="295">
        <f>IF(B24&lt;&gt;"",A23+1,"")</f>
        <v>3</v>
      </c>
      <c r="B24" s="743" t="s">
        <v>370</v>
      </c>
      <c r="C24" s="744"/>
      <c r="D24" s="744"/>
      <c r="E24" s="744"/>
      <c r="F24" s="744"/>
      <c r="G24" s="745"/>
      <c r="H24" s="296" t="str">
        <f>IF(I24&lt;&gt;"",H23+1,"")</f>
        <v/>
      </c>
      <c r="I24" s="743"/>
      <c r="J24" s="744"/>
      <c r="K24" s="744"/>
      <c r="L24" s="744"/>
      <c r="M24" s="744"/>
      <c r="N24" s="746"/>
    </row>
    <row r="25" spans="1:14" ht="41.25" customHeight="1" x14ac:dyDescent="0.25">
      <c r="A25" s="297">
        <f>IF(B25&lt;&gt;"",A24+1,"")</f>
        <v>4</v>
      </c>
      <c r="B25" s="747" t="s">
        <v>371</v>
      </c>
      <c r="C25" s="748"/>
      <c r="D25" s="748"/>
      <c r="E25" s="748"/>
      <c r="F25" s="748"/>
      <c r="G25" s="749"/>
      <c r="H25" s="298" t="str">
        <f>IF(I25&lt;&gt;"",H24+1,"")</f>
        <v/>
      </c>
      <c r="I25" s="747"/>
      <c r="J25" s="748"/>
      <c r="K25" s="748"/>
      <c r="L25" s="748"/>
      <c r="M25" s="748"/>
      <c r="N25" s="750"/>
    </row>
    <row r="26" spans="1:14" ht="15.75" thickBot="1" x14ac:dyDescent="0.3">
      <c r="A26" s="299"/>
      <c r="B26" s="300"/>
      <c r="C26" s="300"/>
      <c r="D26" s="300"/>
      <c r="E26" s="300"/>
      <c r="F26" s="300"/>
      <c r="G26" s="300"/>
      <c r="H26" s="300"/>
      <c r="I26" s="300"/>
      <c r="J26" s="300"/>
      <c r="K26" s="300"/>
      <c r="L26" s="300"/>
      <c r="M26" s="300"/>
      <c r="N26" s="301"/>
    </row>
    <row r="27" spans="1:14" x14ac:dyDescent="0.25">
      <c r="A27" s="739" t="s">
        <v>288</v>
      </c>
      <c r="B27" s="740"/>
      <c r="C27" s="740"/>
      <c r="D27" s="740"/>
      <c r="E27" s="740"/>
      <c r="F27" s="740"/>
      <c r="G27" s="740"/>
      <c r="H27" s="740"/>
      <c r="I27" s="740"/>
      <c r="J27" s="740"/>
      <c r="K27" s="740"/>
      <c r="L27" s="740"/>
      <c r="M27" s="740"/>
      <c r="N27" s="741"/>
    </row>
    <row r="28" spans="1:14" x14ac:dyDescent="0.25">
      <c r="A28" s="726" t="s">
        <v>372</v>
      </c>
      <c r="B28" s="727"/>
      <c r="C28" s="727"/>
      <c r="D28" s="727"/>
      <c r="E28" s="727"/>
      <c r="F28" s="727"/>
      <c r="G28" s="806" t="s">
        <v>373</v>
      </c>
      <c r="H28" s="729"/>
      <c r="I28" s="728" t="s">
        <v>374</v>
      </c>
      <c r="J28" s="729"/>
      <c r="K28" s="806" t="s">
        <v>373</v>
      </c>
      <c r="L28" s="729"/>
      <c r="M28" s="302">
        <v>2021</v>
      </c>
      <c r="N28" s="303">
        <v>2022</v>
      </c>
    </row>
    <row r="29" spans="1:14" x14ac:dyDescent="0.25">
      <c r="A29" s="733" t="s">
        <v>375</v>
      </c>
      <c r="B29" s="734"/>
      <c r="C29" s="734"/>
      <c r="D29" s="734"/>
      <c r="E29" s="734"/>
      <c r="F29" s="735"/>
      <c r="G29" s="807"/>
      <c r="H29" s="808"/>
      <c r="I29" s="730"/>
      <c r="J29" s="731"/>
      <c r="K29" s="807"/>
      <c r="L29" s="808"/>
      <c r="M29" s="304"/>
      <c r="N29" s="305"/>
    </row>
    <row r="30" spans="1:14" x14ac:dyDescent="0.25">
      <c r="A30" s="736" t="s">
        <v>376</v>
      </c>
      <c r="B30" s="737"/>
      <c r="C30" s="737"/>
      <c r="D30" s="737"/>
      <c r="E30" s="737"/>
      <c r="F30" s="738"/>
      <c r="G30" s="718"/>
      <c r="H30" s="719"/>
      <c r="I30" s="720"/>
      <c r="J30" s="721"/>
      <c r="K30" s="718"/>
      <c r="L30" s="719"/>
      <c r="M30" s="306"/>
      <c r="N30" s="307"/>
    </row>
    <row r="31" spans="1:14" x14ac:dyDescent="0.25">
      <c r="A31" s="736" t="s">
        <v>377</v>
      </c>
      <c r="B31" s="737"/>
      <c r="C31" s="737"/>
      <c r="D31" s="737"/>
      <c r="E31" s="737"/>
      <c r="F31" s="738"/>
      <c r="G31" s="718"/>
      <c r="H31" s="719"/>
      <c r="I31" s="720"/>
      <c r="J31" s="721"/>
      <c r="K31" s="718"/>
      <c r="L31" s="719"/>
      <c r="M31" s="306"/>
      <c r="N31" s="307"/>
    </row>
    <row r="32" spans="1:14" x14ac:dyDescent="0.25">
      <c r="A32" s="736" t="s">
        <v>378</v>
      </c>
      <c r="B32" s="737"/>
      <c r="C32" s="737"/>
      <c r="D32" s="737"/>
      <c r="E32" s="737"/>
      <c r="F32" s="738"/>
      <c r="G32" s="718"/>
      <c r="H32" s="719"/>
      <c r="I32" s="720"/>
      <c r="J32" s="721"/>
      <c r="K32" s="718"/>
      <c r="L32" s="719"/>
      <c r="M32" s="306"/>
      <c r="N32" s="307"/>
    </row>
    <row r="33" spans="1:14" x14ac:dyDescent="0.25">
      <c r="A33" s="736" t="s">
        <v>379</v>
      </c>
      <c r="B33" s="737"/>
      <c r="C33" s="737"/>
      <c r="D33" s="737"/>
      <c r="E33" s="737"/>
      <c r="F33" s="738"/>
      <c r="G33" s="718"/>
      <c r="H33" s="719"/>
      <c r="I33" s="720"/>
      <c r="J33" s="721"/>
      <c r="K33" s="718"/>
      <c r="L33" s="719"/>
      <c r="M33" s="306"/>
      <c r="N33" s="307"/>
    </row>
    <row r="34" spans="1:14" x14ac:dyDescent="0.25">
      <c r="A34" s="736" t="s">
        <v>380</v>
      </c>
      <c r="B34" s="737"/>
      <c r="C34" s="737"/>
      <c r="D34" s="737"/>
      <c r="E34" s="737"/>
      <c r="F34" s="738"/>
      <c r="G34" s="718"/>
      <c r="H34" s="719"/>
      <c r="I34" s="720"/>
      <c r="J34" s="721"/>
      <c r="K34" s="718"/>
      <c r="L34" s="719"/>
      <c r="M34" s="306"/>
      <c r="N34" s="307"/>
    </row>
    <row r="35" spans="1:14" x14ac:dyDescent="0.25">
      <c r="A35" s="736" t="s">
        <v>381</v>
      </c>
      <c r="B35" s="737"/>
      <c r="C35" s="737"/>
      <c r="D35" s="737"/>
      <c r="E35" s="737"/>
      <c r="F35" s="738"/>
      <c r="G35" s="718"/>
      <c r="H35" s="719"/>
      <c r="I35" s="720"/>
      <c r="J35" s="721"/>
      <c r="K35" s="718"/>
      <c r="L35" s="719"/>
      <c r="M35" s="306"/>
      <c r="N35" s="307"/>
    </row>
    <row r="36" spans="1:14" x14ac:dyDescent="0.25">
      <c r="A36" s="736"/>
      <c r="B36" s="737"/>
      <c r="C36" s="737"/>
      <c r="D36" s="737"/>
      <c r="E36" s="737"/>
      <c r="F36" s="738"/>
      <c r="G36" s="718"/>
      <c r="H36" s="719"/>
      <c r="I36" s="720"/>
      <c r="J36" s="721"/>
      <c r="K36" s="718"/>
      <c r="L36" s="719"/>
      <c r="M36" s="306"/>
      <c r="N36" s="307"/>
    </row>
    <row r="37" spans="1:14" x14ac:dyDescent="0.25">
      <c r="A37" s="736" t="s">
        <v>382</v>
      </c>
      <c r="B37" s="737"/>
      <c r="C37" s="737"/>
      <c r="D37" s="737"/>
      <c r="E37" s="737"/>
      <c r="F37" s="738"/>
      <c r="G37" s="718"/>
      <c r="H37" s="719"/>
      <c r="I37" s="720"/>
      <c r="J37" s="721"/>
      <c r="K37" s="718"/>
      <c r="L37" s="719"/>
      <c r="M37" s="306"/>
      <c r="N37" s="307"/>
    </row>
    <row r="38" spans="1:14" x14ac:dyDescent="0.25">
      <c r="A38" s="736" t="s">
        <v>383</v>
      </c>
      <c r="B38" s="737"/>
      <c r="C38" s="737"/>
      <c r="D38" s="737"/>
      <c r="E38" s="737"/>
      <c r="F38" s="738"/>
      <c r="G38" s="718"/>
      <c r="H38" s="719"/>
      <c r="I38" s="720"/>
      <c r="J38" s="721"/>
      <c r="K38" s="718"/>
      <c r="L38" s="719"/>
      <c r="M38" s="306"/>
      <c r="N38" s="307"/>
    </row>
    <row r="39" spans="1:14" x14ac:dyDescent="0.25">
      <c r="A39" s="736" t="s">
        <v>384</v>
      </c>
      <c r="B39" s="737"/>
      <c r="C39" s="737"/>
      <c r="D39" s="737"/>
      <c r="E39" s="737"/>
      <c r="F39" s="738"/>
      <c r="G39" s="718"/>
      <c r="H39" s="719"/>
      <c r="I39" s="720"/>
      <c r="J39" s="721"/>
      <c r="K39" s="718"/>
      <c r="L39" s="719"/>
      <c r="M39" s="306"/>
      <c r="N39" s="307"/>
    </row>
    <row r="40" spans="1:14" x14ac:dyDescent="0.25">
      <c r="A40" s="726" t="s">
        <v>385</v>
      </c>
      <c r="B40" s="727"/>
      <c r="C40" s="727"/>
      <c r="D40" s="727"/>
      <c r="E40" s="727"/>
      <c r="F40" s="727"/>
      <c r="G40" s="728" t="s">
        <v>386</v>
      </c>
      <c r="H40" s="729"/>
      <c r="I40" s="728" t="s">
        <v>374</v>
      </c>
      <c r="J40" s="729"/>
      <c r="K40" s="728" t="s">
        <v>387</v>
      </c>
      <c r="L40" s="729"/>
      <c r="M40" s="302">
        <v>2021</v>
      </c>
      <c r="N40" s="303">
        <v>2022</v>
      </c>
    </row>
    <row r="41" spans="1:14" x14ac:dyDescent="0.25">
      <c r="A41" s="733" t="s">
        <v>388</v>
      </c>
      <c r="B41" s="734"/>
      <c r="C41" s="734"/>
      <c r="D41" s="734"/>
      <c r="E41" s="734"/>
      <c r="F41" s="735"/>
      <c r="G41" s="732">
        <v>0.95</v>
      </c>
      <c r="H41" s="731"/>
      <c r="I41" s="730"/>
      <c r="J41" s="731"/>
      <c r="K41" s="732"/>
      <c r="L41" s="731"/>
      <c r="M41" s="304"/>
      <c r="N41" s="305"/>
    </row>
    <row r="42" spans="1:14" x14ac:dyDescent="0.25">
      <c r="A42" s="736"/>
      <c r="B42" s="737"/>
      <c r="C42" s="737"/>
      <c r="D42" s="737"/>
      <c r="E42" s="737"/>
      <c r="F42" s="738"/>
      <c r="G42" s="718"/>
      <c r="H42" s="719"/>
      <c r="I42" s="720"/>
      <c r="J42" s="721"/>
      <c r="K42" s="718"/>
      <c r="L42" s="719"/>
      <c r="M42" s="306"/>
      <c r="N42" s="307"/>
    </row>
    <row r="43" spans="1:14" x14ac:dyDescent="0.25">
      <c r="A43" s="722"/>
      <c r="B43" s="723"/>
      <c r="C43" s="723"/>
      <c r="D43" s="723"/>
      <c r="E43" s="723"/>
      <c r="F43" s="721"/>
      <c r="G43" s="718"/>
      <c r="H43" s="719"/>
      <c r="I43" s="720"/>
      <c r="J43" s="721"/>
      <c r="K43" s="718"/>
      <c r="L43" s="719"/>
      <c r="M43" s="306"/>
      <c r="N43" s="307"/>
    </row>
    <row r="44" spans="1:14" ht="15.75" thickBot="1" x14ac:dyDescent="0.3">
      <c r="A44" s="724"/>
      <c r="B44" s="725"/>
      <c r="C44" s="725"/>
      <c r="D44" s="725"/>
      <c r="E44" s="725"/>
      <c r="F44" s="715"/>
      <c r="G44" s="716"/>
      <c r="H44" s="717"/>
      <c r="I44" s="714"/>
      <c r="J44" s="715"/>
      <c r="K44" s="716"/>
      <c r="L44" s="717"/>
      <c r="M44" s="308"/>
      <c r="N44" s="309"/>
    </row>
    <row r="46" spans="1:14" x14ac:dyDescent="0.25">
      <c r="A46" s="683" t="s">
        <v>294</v>
      </c>
      <c r="B46" s="684"/>
      <c r="C46" s="684"/>
      <c r="D46" s="684"/>
      <c r="E46" s="684"/>
      <c r="F46" s="684"/>
      <c r="G46" s="684"/>
      <c r="H46" s="684"/>
      <c r="I46" s="684"/>
      <c r="J46" s="684"/>
      <c r="K46" s="684"/>
      <c r="L46" s="684"/>
      <c r="M46" s="684"/>
      <c r="N46" s="685"/>
    </row>
    <row r="47" spans="1:14" ht="42.75" x14ac:dyDescent="0.25">
      <c r="A47" s="671" t="s">
        <v>295</v>
      </c>
      <c r="B47" s="671"/>
      <c r="C47" s="311" t="s">
        <v>296</v>
      </c>
      <c r="D47" s="311" t="s">
        <v>297</v>
      </c>
      <c r="E47" s="311" t="s">
        <v>298</v>
      </c>
      <c r="F47" s="311" t="s">
        <v>299</v>
      </c>
      <c r="G47" s="311" t="s">
        <v>300</v>
      </c>
      <c r="H47" s="311" t="s">
        <v>301</v>
      </c>
      <c r="I47" s="311" t="s">
        <v>302</v>
      </c>
      <c r="J47" s="311" t="s">
        <v>303</v>
      </c>
      <c r="K47" s="311" t="s">
        <v>304</v>
      </c>
      <c r="L47" s="311" t="s">
        <v>305</v>
      </c>
      <c r="M47" s="311" t="s">
        <v>306</v>
      </c>
      <c r="N47" s="311" t="s">
        <v>307</v>
      </c>
    </row>
    <row r="48" spans="1:14" x14ac:dyDescent="0.25">
      <c r="A48" s="706">
        <f>IF(A22&gt;0,A22,"")</f>
        <v>1</v>
      </c>
      <c r="B48" s="707"/>
      <c r="C48" s="312"/>
      <c r="D48" s="312"/>
      <c r="E48" s="313" t="s">
        <v>284</v>
      </c>
      <c r="F48" s="313" t="s">
        <v>284</v>
      </c>
      <c r="G48" s="312"/>
      <c r="H48" s="312"/>
      <c r="I48" s="312"/>
      <c r="J48" s="312"/>
      <c r="K48" s="312"/>
      <c r="L48" s="312"/>
      <c r="M48" s="312"/>
      <c r="N48" s="312"/>
    </row>
    <row r="49" spans="1:14" ht="15.75" thickBot="1" x14ac:dyDescent="0.3">
      <c r="A49" s="708"/>
      <c r="B49" s="709"/>
      <c r="C49" s="314"/>
      <c r="D49" s="314"/>
      <c r="E49" s="314"/>
      <c r="F49" s="314"/>
      <c r="G49" s="314"/>
      <c r="H49" s="314"/>
      <c r="I49" s="314"/>
      <c r="J49" s="314"/>
      <c r="K49" s="314"/>
      <c r="L49" s="314"/>
      <c r="M49" s="314"/>
      <c r="N49" s="314"/>
    </row>
    <row r="50" spans="1:14" x14ac:dyDescent="0.25">
      <c r="A50" s="706">
        <f>IF(A23&gt;0,A23,"")</f>
        <v>2</v>
      </c>
      <c r="B50" s="707"/>
      <c r="C50" s="315"/>
      <c r="D50" s="316" t="s">
        <v>325</v>
      </c>
      <c r="E50" s="316" t="s">
        <v>325</v>
      </c>
      <c r="F50" s="315"/>
      <c r="G50" s="315"/>
      <c r="H50" s="315"/>
      <c r="I50" s="315"/>
      <c r="J50" s="315"/>
      <c r="K50" s="315"/>
      <c r="L50" s="315"/>
      <c r="M50" s="315"/>
      <c r="N50" s="315"/>
    </row>
    <row r="51" spans="1:14" ht="15.75" thickBot="1" x14ac:dyDescent="0.3">
      <c r="A51" s="708"/>
      <c r="B51" s="709"/>
      <c r="C51" s="314"/>
      <c r="D51" s="314"/>
      <c r="E51" s="314"/>
      <c r="F51" s="314"/>
      <c r="G51" s="314"/>
      <c r="H51" s="314"/>
      <c r="I51" s="314"/>
      <c r="J51" s="314"/>
      <c r="K51" s="314"/>
      <c r="L51" s="314"/>
      <c r="M51" s="314"/>
      <c r="N51" s="314"/>
    </row>
    <row r="52" spans="1:14" x14ac:dyDescent="0.25">
      <c r="A52" s="706">
        <f>IF(A24&gt;0,A24,"")</f>
        <v>3</v>
      </c>
      <c r="B52" s="707"/>
      <c r="C52" s="315"/>
      <c r="D52" s="315"/>
      <c r="E52" s="316" t="s">
        <v>325</v>
      </c>
      <c r="F52" s="315"/>
      <c r="G52" s="315"/>
      <c r="H52" s="315"/>
      <c r="I52" s="315"/>
      <c r="J52" s="315"/>
      <c r="K52" s="315"/>
      <c r="L52" s="315"/>
      <c r="M52" s="315"/>
      <c r="N52" s="315"/>
    </row>
    <row r="53" spans="1:14" ht="15.75" thickBot="1" x14ac:dyDescent="0.3">
      <c r="A53" s="708"/>
      <c r="B53" s="709"/>
      <c r="C53" s="314"/>
      <c r="D53" s="314"/>
      <c r="E53" s="314"/>
      <c r="F53" s="314"/>
      <c r="G53" s="314"/>
      <c r="H53" s="314"/>
      <c r="I53" s="314"/>
      <c r="J53" s="314"/>
      <c r="K53" s="314"/>
      <c r="L53" s="314"/>
      <c r="M53" s="314"/>
      <c r="N53" s="314"/>
    </row>
    <row r="54" spans="1:14" x14ac:dyDescent="0.25">
      <c r="A54" s="706">
        <f>IF(A25&gt;0,A25,"")</f>
        <v>4</v>
      </c>
      <c r="B54" s="707"/>
      <c r="C54" s="315"/>
      <c r="D54" s="315"/>
      <c r="E54" s="316" t="s">
        <v>325</v>
      </c>
      <c r="F54" s="316" t="s">
        <v>325</v>
      </c>
      <c r="G54" s="315"/>
      <c r="H54" s="315"/>
      <c r="I54" s="315"/>
      <c r="J54" s="315"/>
      <c r="K54" s="315"/>
      <c r="L54" s="315"/>
      <c r="M54" s="315"/>
      <c r="N54" s="315"/>
    </row>
    <row r="55" spans="1:14" ht="15.75" thickBot="1" x14ac:dyDescent="0.3">
      <c r="A55" s="708"/>
      <c r="B55" s="709"/>
      <c r="C55" s="314"/>
      <c r="D55" s="314"/>
      <c r="E55" s="314"/>
      <c r="F55" s="314"/>
      <c r="G55" s="314"/>
      <c r="H55" s="314"/>
      <c r="I55" s="314"/>
      <c r="J55" s="314"/>
      <c r="K55" s="314"/>
      <c r="L55" s="314"/>
      <c r="M55" s="314"/>
      <c r="N55" s="314"/>
    </row>
    <row r="56" spans="1:14" x14ac:dyDescent="0.25">
      <c r="A56" s="706">
        <f>IF(H22&gt;0,H22,"")</f>
        <v>5</v>
      </c>
      <c r="B56" s="707"/>
      <c r="C56" s="315"/>
      <c r="D56" s="315"/>
      <c r="E56" s="316" t="s">
        <v>325</v>
      </c>
      <c r="F56" s="316" t="s">
        <v>325</v>
      </c>
      <c r="G56" s="315"/>
      <c r="H56" s="315"/>
      <c r="I56" s="315"/>
      <c r="J56" s="315"/>
      <c r="K56" s="315"/>
      <c r="L56" s="315"/>
      <c r="M56" s="315"/>
      <c r="N56" s="315"/>
    </row>
    <row r="57" spans="1:14" ht="15.75" thickBot="1" x14ac:dyDescent="0.3">
      <c r="A57" s="708"/>
      <c r="B57" s="709"/>
      <c r="C57" s="314"/>
      <c r="D57" s="314"/>
      <c r="E57" s="314"/>
      <c r="F57" s="314"/>
      <c r="G57" s="314"/>
      <c r="H57" s="314"/>
      <c r="I57" s="314"/>
      <c r="J57" s="314"/>
      <c r="K57" s="314"/>
      <c r="L57" s="314"/>
      <c r="M57" s="314"/>
      <c r="N57" s="314"/>
    </row>
    <row r="58" spans="1:14" x14ac:dyDescent="0.25">
      <c r="A58" s="706" t="str">
        <f>IF(H23&gt;0,H23,"")</f>
        <v/>
      </c>
      <c r="B58" s="707"/>
      <c r="C58" s="315"/>
      <c r="D58" s="315"/>
      <c r="E58" s="315"/>
      <c r="F58" s="315"/>
      <c r="G58" s="315"/>
      <c r="H58" s="315"/>
      <c r="I58" s="315"/>
      <c r="J58" s="315"/>
      <c r="K58" s="315"/>
      <c r="L58" s="315"/>
      <c r="M58" s="315"/>
      <c r="N58" s="315"/>
    </row>
    <row r="59" spans="1:14" ht="15.75" thickBot="1" x14ac:dyDescent="0.3">
      <c r="A59" s="708"/>
      <c r="B59" s="709"/>
      <c r="C59" s="317"/>
      <c r="D59" s="317"/>
      <c r="E59" s="317"/>
      <c r="F59" s="317"/>
      <c r="G59" s="317"/>
      <c r="H59" s="317"/>
      <c r="I59" s="317"/>
      <c r="J59" s="317"/>
      <c r="K59" s="317"/>
      <c r="L59" s="317"/>
      <c r="M59" s="317"/>
      <c r="N59" s="317"/>
    </row>
    <row r="60" spans="1:14" x14ac:dyDescent="0.25">
      <c r="A60" s="706" t="str">
        <f>IF(H24&gt;0,H24,"")</f>
        <v/>
      </c>
      <c r="B60" s="707"/>
      <c r="C60" s="315"/>
      <c r="D60" s="315"/>
      <c r="E60" s="315"/>
      <c r="F60" s="315"/>
      <c r="G60" s="315"/>
      <c r="H60" s="315"/>
      <c r="I60" s="315"/>
      <c r="J60" s="315"/>
      <c r="K60" s="315"/>
      <c r="L60" s="315"/>
      <c r="M60" s="315"/>
      <c r="N60" s="315"/>
    </row>
    <row r="61" spans="1:14" ht="15.75" thickBot="1" x14ac:dyDescent="0.3">
      <c r="A61" s="708"/>
      <c r="B61" s="709"/>
      <c r="C61" s="317"/>
      <c r="D61" s="317"/>
      <c r="E61" s="317"/>
      <c r="F61" s="317"/>
      <c r="G61" s="317"/>
      <c r="H61" s="317"/>
      <c r="I61" s="317"/>
      <c r="J61" s="317"/>
      <c r="K61" s="317"/>
      <c r="L61" s="317"/>
      <c r="M61" s="317"/>
      <c r="N61" s="317"/>
    </row>
    <row r="62" spans="1:14" x14ac:dyDescent="0.25">
      <c r="A62" s="706" t="str">
        <f>IF(H25&gt;0,H25,"")</f>
        <v/>
      </c>
      <c r="B62" s="707"/>
      <c r="C62" s="315"/>
      <c r="D62" s="315"/>
      <c r="E62" s="315"/>
      <c r="F62" s="315"/>
      <c r="G62" s="315"/>
      <c r="H62" s="315"/>
      <c r="I62" s="315"/>
      <c r="J62" s="315"/>
      <c r="K62" s="315"/>
      <c r="L62" s="315"/>
      <c r="M62" s="315"/>
      <c r="N62" s="315"/>
    </row>
    <row r="63" spans="1:14" ht="15.75" thickBot="1" x14ac:dyDescent="0.3">
      <c r="A63" s="708"/>
      <c r="B63" s="709"/>
      <c r="C63" s="318"/>
      <c r="D63" s="318"/>
      <c r="E63" s="318"/>
      <c r="F63" s="318"/>
      <c r="G63" s="318"/>
      <c r="H63" s="318"/>
      <c r="I63" s="318"/>
      <c r="J63" s="318"/>
      <c r="K63" s="318"/>
      <c r="L63" s="318"/>
      <c r="M63" s="318"/>
      <c r="N63" s="318"/>
    </row>
    <row r="65" spans="1:14" x14ac:dyDescent="0.25">
      <c r="A65" s="710" t="s">
        <v>389</v>
      </c>
      <c r="B65" s="711"/>
      <c r="C65" s="711"/>
      <c r="D65" s="711"/>
      <c r="E65" s="712"/>
      <c r="F65" s="712"/>
      <c r="G65" s="713"/>
      <c r="H65" s="683" t="s">
        <v>389</v>
      </c>
      <c r="I65" s="684"/>
      <c r="J65" s="684"/>
      <c r="K65" s="684"/>
      <c r="L65" s="712"/>
      <c r="M65" s="712"/>
      <c r="N65" s="713"/>
    </row>
    <row r="66" spans="1:14" x14ac:dyDescent="0.25">
      <c r="A66" s="671" t="s">
        <v>390</v>
      </c>
      <c r="B66" s="671"/>
      <c r="C66" s="671"/>
      <c r="D66" s="671"/>
      <c r="E66" s="671"/>
      <c r="F66" s="704"/>
      <c r="G66" s="704"/>
      <c r="H66" s="671" t="s">
        <v>390</v>
      </c>
      <c r="I66" s="671"/>
      <c r="J66" s="671"/>
      <c r="K66" s="671"/>
      <c r="L66" s="671"/>
      <c r="M66" s="704"/>
      <c r="N66" s="704"/>
    </row>
    <row r="67" spans="1:14" x14ac:dyDescent="0.25">
      <c r="A67" s="671" t="s">
        <v>391</v>
      </c>
      <c r="B67" s="671"/>
      <c r="C67" s="671"/>
      <c r="D67" s="671"/>
      <c r="E67" s="671"/>
      <c r="F67" s="704"/>
      <c r="G67" s="704"/>
      <c r="H67" s="671" t="s">
        <v>391</v>
      </c>
      <c r="I67" s="671"/>
      <c r="J67" s="671"/>
      <c r="K67" s="671"/>
      <c r="L67" s="671"/>
      <c r="M67" s="704"/>
      <c r="N67" s="704"/>
    </row>
    <row r="68" spans="1:14" x14ac:dyDescent="0.25">
      <c r="A68" s="710" t="s">
        <v>389</v>
      </c>
      <c r="B68" s="711"/>
      <c r="C68" s="711"/>
      <c r="D68" s="711"/>
      <c r="E68" s="712"/>
      <c r="F68" s="712"/>
      <c r="G68" s="713"/>
      <c r="H68" s="683" t="s">
        <v>392</v>
      </c>
      <c r="I68" s="684"/>
      <c r="J68" s="684"/>
      <c r="K68" s="684"/>
      <c r="L68" s="712"/>
      <c r="M68" s="712"/>
      <c r="N68" s="713"/>
    </row>
    <row r="69" spans="1:14" x14ac:dyDescent="0.25">
      <c r="A69" s="671" t="s">
        <v>390</v>
      </c>
      <c r="B69" s="671"/>
      <c r="C69" s="671"/>
      <c r="D69" s="671"/>
      <c r="E69" s="671"/>
      <c r="F69" s="704"/>
      <c r="G69" s="704"/>
      <c r="H69" s="671" t="s">
        <v>390</v>
      </c>
      <c r="I69" s="671"/>
      <c r="J69" s="671"/>
      <c r="K69" s="671"/>
      <c r="L69" s="671"/>
      <c r="M69" s="704"/>
      <c r="N69" s="704"/>
    </row>
    <row r="70" spans="1:14" x14ac:dyDescent="0.25">
      <c r="A70" s="671" t="s">
        <v>391</v>
      </c>
      <c r="B70" s="671"/>
      <c r="C70" s="671"/>
      <c r="D70" s="671"/>
      <c r="E70" s="671"/>
      <c r="F70" s="704"/>
      <c r="G70" s="704"/>
      <c r="H70" s="671" t="s">
        <v>391</v>
      </c>
      <c r="I70" s="671"/>
      <c r="J70" s="671"/>
      <c r="K70" s="671"/>
      <c r="L70" s="671"/>
      <c r="M70" s="704"/>
      <c r="N70" s="704"/>
    </row>
    <row r="72" spans="1:14" x14ac:dyDescent="0.25">
      <c r="A72" s="705" t="s">
        <v>393</v>
      </c>
      <c r="B72" s="705"/>
      <c r="C72" s="705"/>
      <c r="D72" s="705"/>
      <c r="E72" s="705"/>
      <c r="F72" s="705"/>
      <c r="G72" s="705"/>
      <c r="H72" s="705" t="s">
        <v>393</v>
      </c>
      <c r="I72" s="705"/>
      <c r="J72" s="705"/>
      <c r="K72" s="705"/>
      <c r="L72" s="705"/>
      <c r="M72" s="705"/>
      <c r="N72" s="705"/>
    </row>
    <row r="73" spans="1:14" x14ac:dyDescent="0.25">
      <c r="A73" s="671" t="s">
        <v>394</v>
      </c>
      <c r="B73" s="671"/>
      <c r="C73" s="672"/>
      <c r="D73" s="673"/>
      <c r="E73" s="673"/>
      <c r="F73" s="673"/>
      <c r="G73" s="674"/>
      <c r="H73" s="671" t="s">
        <v>395</v>
      </c>
      <c r="I73" s="671"/>
      <c r="J73" s="672"/>
      <c r="K73" s="673"/>
      <c r="L73" s="673"/>
      <c r="M73" s="673"/>
      <c r="N73" s="674"/>
    </row>
    <row r="74" spans="1:14" x14ac:dyDescent="0.25">
      <c r="A74" s="671"/>
      <c r="B74" s="671"/>
      <c r="C74" s="675"/>
      <c r="D74" s="676"/>
      <c r="E74" s="676"/>
      <c r="F74" s="676"/>
      <c r="G74" s="677"/>
      <c r="H74" s="671"/>
      <c r="I74" s="671"/>
      <c r="J74" s="675"/>
      <c r="K74" s="676"/>
      <c r="L74" s="676"/>
      <c r="M74" s="676"/>
      <c r="N74" s="677"/>
    </row>
    <row r="75" spans="1:14" x14ac:dyDescent="0.25">
      <c r="A75" s="671"/>
      <c r="B75" s="671"/>
      <c r="C75" s="678"/>
      <c r="D75" s="679"/>
      <c r="E75" s="679"/>
      <c r="F75" s="679"/>
      <c r="G75" s="680"/>
      <c r="H75" s="671"/>
      <c r="I75" s="671"/>
      <c r="J75" s="678"/>
      <c r="K75" s="679"/>
      <c r="L75" s="679"/>
      <c r="M75" s="679"/>
      <c r="N75" s="680"/>
    </row>
    <row r="76" spans="1:14" x14ac:dyDescent="0.25">
      <c r="A76" s="671" t="s">
        <v>396</v>
      </c>
      <c r="B76" s="671"/>
      <c r="C76" s="672"/>
      <c r="D76" s="673"/>
      <c r="E76" s="673"/>
      <c r="F76" s="673"/>
      <c r="G76" s="674"/>
      <c r="H76" s="671" t="s">
        <v>396</v>
      </c>
      <c r="I76" s="671"/>
      <c r="J76" s="672"/>
      <c r="K76" s="673"/>
      <c r="L76" s="673"/>
      <c r="M76" s="673"/>
      <c r="N76" s="674"/>
    </row>
    <row r="77" spans="1:14" x14ac:dyDescent="0.25">
      <c r="A77" s="671"/>
      <c r="B77" s="671"/>
      <c r="C77" s="675"/>
      <c r="D77" s="676"/>
      <c r="E77" s="676"/>
      <c r="F77" s="676"/>
      <c r="G77" s="677"/>
      <c r="H77" s="671"/>
      <c r="I77" s="671"/>
      <c r="J77" s="675"/>
      <c r="K77" s="676"/>
      <c r="L77" s="676"/>
      <c r="M77" s="676"/>
      <c r="N77" s="677"/>
    </row>
    <row r="78" spans="1:14" x14ac:dyDescent="0.25">
      <c r="A78" s="671"/>
      <c r="B78" s="671"/>
      <c r="C78" s="678"/>
      <c r="D78" s="679"/>
      <c r="E78" s="679"/>
      <c r="F78" s="679"/>
      <c r="G78" s="680"/>
      <c r="H78" s="671"/>
      <c r="I78" s="671"/>
      <c r="J78" s="678"/>
      <c r="K78" s="679"/>
      <c r="L78" s="679"/>
      <c r="M78" s="679"/>
      <c r="N78" s="680"/>
    </row>
    <row r="79" spans="1:14" x14ac:dyDescent="0.25">
      <c r="A79" s="705" t="s">
        <v>397</v>
      </c>
      <c r="B79" s="705"/>
      <c r="C79" s="705"/>
      <c r="D79" s="705"/>
      <c r="E79" s="705"/>
      <c r="F79" s="705"/>
      <c r="G79" s="705"/>
      <c r="H79" s="705" t="s">
        <v>397</v>
      </c>
      <c r="I79" s="705"/>
      <c r="J79" s="705"/>
      <c r="K79" s="705"/>
      <c r="L79" s="705"/>
      <c r="M79" s="705"/>
      <c r="N79" s="705"/>
    </row>
    <row r="80" spans="1:14" x14ac:dyDescent="0.25">
      <c r="A80" s="671" t="s">
        <v>398</v>
      </c>
      <c r="B80" s="671"/>
      <c r="C80" s="672"/>
      <c r="D80" s="673"/>
      <c r="E80" s="673"/>
      <c r="F80" s="673"/>
      <c r="G80" s="674"/>
      <c r="H80" s="671" t="s">
        <v>399</v>
      </c>
      <c r="I80" s="671"/>
      <c r="J80" s="672"/>
      <c r="K80" s="673"/>
      <c r="L80" s="673"/>
      <c r="M80" s="673"/>
      <c r="N80" s="674"/>
    </row>
    <row r="81" spans="1:14" x14ac:dyDescent="0.25">
      <c r="A81" s="671"/>
      <c r="B81" s="671"/>
      <c r="C81" s="675"/>
      <c r="D81" s="676"/>
      <c r="E81" s="676"/>
      <c r="F81" s="676"/>
      <c r="G81" s="677"/>
      <c r="H81" s="671"/>
      <c r="I81" s="671"/>
      <c r="J81" s="675"/>
      <c r="K81" s="676"/>
      <c r="L81" s="676"/>
      <c r="M81" s="676"/>
      <c r="N81" s="677"/>
    </row>
    <row r="82" spans="1:14" x14ac:dyDescent="0.25">
      <c r="A82" s="671"/>
      <c r="B82" s="671"/>
      <c r="C82" s="678"/>
      <c r="D82" s="679"/>
      <c r="E82" s="679"/>
      <c r="F82" s="679"/>
      <c r="G82" s="680"/>
      <c r="H82" s="671"/>
      <c r="I82" s="671"/>
      <c r="J82" s="678"/>
      <c r="K82" s="679"/>
      <c r="L82" s="679"/>
      <c r="M82" s="679"/>
      <c r="N82" s="680"/>
    </row>
    <row r="83" spans="1:14" x14ac:dyDescent="0.25">
      <c r="A83" s="671" t="s">
        <v>400</v>
      </c>
      <c r="B83" s="671"/>
      <c r="C83" s="672"/>
      <c r="D83" s="673"/>
      <c r="E83" s="673"/>
      <c r="F83" s="673"/>
      <c r="G83" s="674"/>
      <c r="H83" s="671" t="s">
        <v>400</v>
      </c>
      <c r="I83" s="671"/>
      <c r="J83" s="672"/>
      <c r="K83" s="673"/>
      <c r="L83" s="673"/>
      <c r="M83" s="673"/>
      <c r="N83" s="674"/>
    </row>
    <row r="84" spans="1:14" x14ac:dyDescent="0.25">
      <c r="A84" s="671"/>
      <c r="B84" s="671"/>
      <c r="C84" s="675"/>
      <c r="D84" s="676"/>
      <c r="E84" s="676"/>
      <c r="F84" s="676"/>
      <c r="G84" s="677"/>
      <c r="H84" s="671"/>
      <c r="I84" s="671"/>
      <c r="J84" s="675"/>
      <c r="K84" s="676"/>
      <c r="L84" s="676"/>
      <c r="M84" s="676"/>
      <c r="N84" s="677"/>
    </row>
    <row r="85" spans="1:14" x14ac:dyDescent="0.25">
      <c r="A85" s="671"/>
      <c r="B85" s="671"/>
      <c r="C85" s="678"/>
      <c r="D85" s="679"/>
      <c r="E85" s="679"/>
      <c r="F85" s="679"/>
      <c r="G85" s="680"/>
      <c r="H85" s="671"/>
      <c r="I85" s="671"/>
      <c r="J85" s="678"/>
      <c r="K85" s="679"/>
      <c r="L85" s="679"/>
      <c r="M85" s="679"/>
      <c r="N85" s="680"/>
    </row>
    <row r="87" spans="1:14" x14ac:dyDescent="0.25">
      <c r="A87" s="683" t="s">
        <v>401</v>
      </c>
      <c r="B87" s="684"/>
      <c r="C87" s="684"/>
      <c r="D87" s="684"/>
      <c r="E87" s="684"/>
      <c r="F87" s="684"/>
      <c r="G87" s="684"/>
      <c r="H87" s="684"/>
      <c r="I87" s="684"/>
      <c r="J87" s="684"/>
      <c r="K87" s="684"/>
      <c r="L87" s="684"/>
      <c r="M87" s="684"/>
      <c r="N87" s="685"/>
    </row>
    <row r="88" spans="1:14" x14ac:dyDescent="0.25">
      <c r="A88" s="319" t="s">
        <v>309</v>
      </c>
      <c r="B88" s="686" t="s">
        <v>310</v>
      </c>
      <c r="C88" s="686"/>
      <c r="D88" s="686"/>
      <c r="E88" s="686"/>
      <c r="F88" s="686"/>
      <c r="G88" s="686" t="s">
        <v>402</v>
      </c>
      <c r="H88" s="686"/>
      <c r="I88" s="686" t="s">
        <v>311</v>
      </c>
      <c r="J88" s="686"/>
      <c r="K88" s="686" t="s">
        <v>403</v>
      </c>
      <c r="L88" s="686"/>
      <c r="M88" s="687" t="s">
        <v>314</v>
      </c>
      <c r="N88" s="687"/>
    </row>
    <row r="89" spans="1:14" x14ac:dyDescent="0.25">
      <c r="A89" s="313" t="s">
        <v>404</v>
      </c>
      <c r="B89" s="688" t="s">
        <v>352</v>
      </c>
      <c r="C89" s="689"/>
      <c r="D89" s="689"/>
      <c r="E89" s="689"/>
      <c r="F89" s="690"/>
      <c r="G89" s="691"/>
      <c r="H89" s="692"/>
      <c r="I89" s="693"/>
      <c r="J89" s="694"/>
      <c r="K89" s="695"/>
      <c r="L89" s="696"/>
      <c r="M89" s="697"/>
      <c r="N89" s="698"/>
    </row>
    <row r="90" spans="1:14" x14ac:dyDescent="0.25">
      <c r="A90" s="320" t="s">
        <v>405</v>
      </c>
      <c r="B90" s="699" t="s">
        <v>350</v>
      </c>
      <c r="C90" s="700"/>
      <c r="D90" s="700"/>
      <c r="E90" s="700"/>
      <c r="F90" s="701"/>
      <c r="G90" s="702"/>
      <c r="H90" s="703"/>
      <c r="I90" s="809"/>
      <c r="J90" s="810"/>
      <c r="K90" s="811"/>
      <c r="L90" s="812"/>
      <c r="M90" s="681"/>
      <c r="N90" s="682"/>
    </row>
    <row r="91" spans="1:14" x14ac:dyDescent="0.25">
      <c r="A91" s="320" t="s">
        <v>406</v>
      </c>
      <c r="B91" s="699" t="s">
        <v>351</v>
      </c>
      <c r="C91" s="700"/>
      <c r="D91" s="700"/>
      <c r="E91" s="700"/>
      <c r="F91" s="701"/>
      <c r="G91" s="702"/>
      <c r="H91" s="703"/>
      <c r="I91" s="809"/>
      <c r="J91" s="810"/>
      <c r="K91" s="811"/>
      <c r="L91" s="812"/>
      <c r="M91" s="681"/>
      <c r="N91" s="682"/>
    </row>
    <row r="92" spans="1:14" x14ac:dyDescent="0.25">
      <c r="A92" s="321"/>
      <c r="B92" s="813"/>
      <c r="C92" s="700"/>
      <c r="D92" s="700"/>
      <c r="E92" s="700"/>
      <c r="F92" s="701"/>
      <c r="G92" s="702"/>
      <c r="H92" s="703"/>
      <c r="I92" s="809"/>
      <c r="J92" s="810"/>
      <c r="K92" s="811"/>
      <c r="L92" s="812"/>
      <c r="M92" s="681"/>
      <c r="N92" s="682"/>
    </row>
    <row r="93" spans="1:14" x14ac:dyDescent="0.25">
      <c r="A93" s="321"/>
      <c r="B93" s="813"/>
      <c r="C93" s="700"/>
      <c r="D93" s="700"/>
      <c r="E93" s="700"/>
      <c r="F93" s="701"/>
      <c r="G93" s="702"/>
      <c r="H93" s="703"/>
      <c r="I93" s="809"/>
      <c r="J93" s="810"/>
      <c r="K93" s="811"/>
      <c r="L93" s="812"/>
      <c r="M93" s="681"/>
      <c r="N93" s="682"/>
    </row>
    <row r="94" spans="1:14" x14ac:dyDescent="0.25">
      <c r="A94" s="321"/>
      <c r="B94" s="813"/>
      <c r="C94" s="700"/>
      <c r="D94" s="700"/>
      <c r="E94" s="700"/>
      <c r="F94" s="701"/>
      <c r="G94" s="702"/>
      <c r="H94" s="703"/>
      <c r="I94" s="809"/>
      <c r="J94" s="810"/>
      <c r="K94" s="811"/>
      <c r="L94" s="812"/>
      <c r="M94" s="681"/>
      <c r="N94" s="682"/>
    </row>
    <row r="95" spans="1:14" x14ac:dyDescent="0.25">
      <c r="A95" s="321"/>
      <c r="B95" s="813"/>
      <c r="C95" s="700"/>
      <c r="D95" s="700"/>
      <c r="E95" s="700"/>
      <c r="F95" s="701"/>
      <c r="G95" s="702"/>
      <c r="H95" s="703"/>
      <c r="I95" s="809"/>
      <c r="J95" s="810"/>
      <c r="K95" s="811"/>
      <c r="L95" s="812"/>
      <c r="M95" s="681"/>
      <c r="N95" s="682"/>
    </row>
    <row r="96" spans="1:14" x14ac:dyDescent="0.25">
      <c r="A96" s="321"/>
      <c r="B96" s="813"/>
      <c r="C96" s="700"/>
      <c r="D96" s="700"/>
      <c r="E96" s="700"/>
      <c r="F96" s="701"/>
      <c r="G96" s="702"/>
      <c r="H96" s="703"/>
      <c r="I96" s="809"/>
      <c r="J96" s="810"/>
      <c r="K96" s="811"/>
      <c r="L96" s="812"/>
      <c r="M96" s="681"/>
      <c r="N96" s="682"/>
    </row>
    <row r="97" spans="1:14" x14ac:dyDescent="0.25">
      <c r="A97" s="321"/>
      <c r="B97" s="813"/>
      <c r="C97" s="700"/>
      <c r="D97" s="700"/>
      <c r="E97" s="700"/>
      <c r="F97" s="701"/>
      <c r="G97" s="702"/>
      <c r="H97" s="703"/>
      <c r="I97" s="809"/>
      <c r="J97" s="810"/>
      <c r="K97" s="811"/>
      <c r="L97" s="812"/>
      <c r="M97" s="681"/>
      <c r="N97" s="682"/>
    </row>
    <row r="98" spans="1:14" x14ac:dyDescent="0.25">
      <c r="A98" s="321"/>
      <c r="B98" s="813"/>
      <c r="C98" s="700"/>
      <c r="D98" s="700"/>
      <c r="E98" s="700"/>
      <c r="F98" s="701"/>
      <c r="G98" s="702"/>
      <c r="H98" s="703"/>
      <c r="I98" s="809"/>
      <c r="J98" s="810"/>
      <c r="K98" s="811"/>
      <c r="L98" s="812"/>
      <c r="M98" s="681"/>
      <c r="N98" s="682"/>
    </row>
    <row r="99" spans="1:14" x14ac:dyDescent="0.25">
      <c r="A99" s="321"/>
      <c r="B99" s="813"/>
      <c r="C99" s="700"/>
      <c r="D99" s="700"/>
      <c r="E99" s="700"/>
      <c r="F99" s="701"/>
      <c r="G99" s="702"/>
      <c r="H99" s="703"/>
      <c r="I99" s="809"/>
      <c r="J99" s="810"/>
      <c r="K99" s="811"/>
      <c r="L99" s="812"/>
      <c r="M99" s="681"/>
      <c r="N99" s="682"/>
    </row>
    <row r="100" spans="1:14" x14ac:dyDescent="0.25">
      <c r="A100" s="321"/>
      <c r="B100" s="813"/>
      <c r="C100" s="700"/>
      <c r="D100" s="700"/>
      <c r="E100" s="700"/>
      <c r="F100" s="701"/>
      <c r="G100" s="702"/>
      <c r="H100" s="703"/>
      <c r="I100" s="809"/>
      <c r="J100" s="810"/>
      <c r="K100" s="811"/>
      <c r="L100" s="812"/>
      <c r="M100" s="681"/>
      <c r="N100" s="682"/>
    </row>
    <row r="101" spans="1:14" x14ac:dyDescent="0.25">
      <c r="A101" s="322"/>
      <c r="B101" s="814"/>
      <c r="C101" s="815"/>
      <c r="D101" s="815"/>
      <c r="E101" s="815"/>
      <c r="F101" s="816"/>
      <c r="G101" s="817"/>
      <c r="H101" s="818"/>
      <c r="I101" s="819"/>
      <c r="J101" s="820"/>
      <c r="K101" s="821"/>
      <c r="L101" s="822"/>
      <c r="M101" s="823"/>
      <c r="N101" s="824"/>
    </row>
    <row r="102" spans="1:14" x14ac:dyDescent="0.25">
      <c r="A102" s="323">
        <f>COUNTA(B89:F101)</f>
        <v>3</v>
      </c>
      <c r="B102" s="825" t="s">
        <v>315</v>
      </c>
      <c r="C102" s="825"/>
      <c r="D102" s="825"/>
      <c r="E102" s="825"/>
      <c r="F102" s="825"/>
      <c r="G102" s="825"/>
      <c r="H102" s="825"/>
      <c r="I102" s="825"/>
      <c r="J102" s="825"/>
      <c r="K102" s="825"/>
      <c r="L102" s="826"/>
      <c r="M102" s="827"/>
      <c r="N102" s="827"/>
    </row>
    <row r="104" spans="1:14" x14ac:dyDescent="0.25">
      <c r="A104" s="705" t="s">
        <v>316</v>
      </c>
      <c r="B104" s="705"/>
      <c r="C104" s="705"/>
      <c r="D104" s="705"/>
      <c r="E104" s="705"/>
      <c r="F104" s="705"/>
      <c r="G104" s="705"/>
      <c r="H104" s="705"/>
      <c r="I104" s="705"/>
      <c r="J104" s="705"/>
      <c r="K104" s="705"/>
      <c r="L104" s="705"/>
      <c r="M104" s="705"/>
      <c r="N104" s="705"/>
    </row>
    <row r="105" spans="1:14" x14ac:dyDescent="0.25">
      <c r="A105" s="828" t="s">
        <v>317</v>
      </c>
      <c r="B105" s="828"/>
      <c r="C105" s="828"/>
      <c r="D105" s="828"/>
      <c r="E105" s="829" t="s">
        <v>116</v>
      </c>
      <c r="F105" s="762"/>
      <c r="G105" s="762"/>
      <c r="H105" s="762"/>
      <c r="I105" s="762"/>
      <c r="J105" s="762"/>
      <c r="K105" s="762"/>
      <c r="L105" s="762"/>
      <c r="M105" s="830" t="s">
        <v>318</v>
      </c>
      <c r="N105" s="831"/>
    </row>
    <row r="106" spans="1:14" x14ac:dyDescent="0.25">
      <c r="A106" s="832"/>
      <c r="B106" s="689"/>
      <c r="C106" s="689"/>
      <c r="D106" s="690"/>
      <c r="E106" s="832"/>
      <c r="F106" s="689"/>
      <c r="G106" s="689"/>
      <c r="H106" s="689"/>
      <c r="I106" s="689"/>
      <c r="J106" s="689"/>
      <c r="K106" s="689"/>
      <c r="L106" s="690"/>
      <c r="M106" s="834"/>
      <c r="N106" s="835"/>
    </row>
    <row r="107" spans="1:14" x14ac:dyDescent="0.25">
      <c r="A107" s="833"/>
      <c r="B107" s="700"/>
      <c r="C107" s="700"/>
      <c r="D107" s="701"/>
      <c r="E107" s="833"/>
      <c r="F107" s="700"/>
      <c r="G107" s="700"/>
      <c r="H107" s="700"/>
      <c r="I107" s="700"/>
      <c r="J107" s="700"/>
      <c r="K107" s="700"/>
      <c r="L107" s="701"/>
      <c r="M107" s="836"/>
      <c r="N107" s="837"/>
    </row>
    <row r="108" spans="1:14" x14ac:dyDescent="0.25">
      <c r="A108" s="833"/>
      <c r="B108" s="700"/>
      <c r="C108" s="700"/>
      <c r="D108" s="701"/>
      <c r="E108" s="833"/>
      <c r="F108" s="700"/>
      <c r="G108" s="700"/>
      <c r="H108" s="700"/>
      <c r="I108" s="700"/>
      <c r="J108" s="700"/>
      <c r="K108" s="700"/>
      <c r="L108" s="701"/>
      <c r="M108" s="836"/>
      <c r="N108" s="837"/>
    </row>
    <row r="109" spans="1:14" x14ac:dyDescent="0.25">
      <c r="A109" s="833"/>
      <c r="B109" s="700"/>
      <c r="C109" s="700"/>
      <c r="D109" s="701"/>
      <c r="E109" s="833"/>
      <c r="F109" s="700"/>
      <c r="G109" s="700"/>
      <c r="H109" s="700"/>
      <c r="I109" s="700"/>
      <c r="J109" s="700"/>
      <c r="K109" s="700"/>
      <c r="L109" s="701"/>
      <c r="M109" s="836"/>
      <c r="N109" s="837"/>
    </row>
    <row r="110" spans="1:14" x14ac:dyDescent="0.25">
      <c r="A110" s="833"/>
      <c r="B110" s="700"/>
      <c r="C110" s="700"/>
      <c r="D110" s="701"/>
      <c r="E110" s="833"/>
      <c r="F110" s="700"/>
      <c r="G110" s="700"/>
      <c r="H110" s="700"/>
      <c r="I110" s="700"/>
      <c r="J110" s="700"/>
      <c r="K110" s="700"/>
      <c r="L110" s="701"/>
      <c r="M110" s="836"/>
      <c r="N110" s="837"/>
    </row>
    <row r="111" spans="1:14" x14ac:dyDescent="0.25">
      <c r="A111" s="833"/>
      <c r="B111" s="700"/>
      <c r="C111" s="700"/>
      <c r="D111" s="701"/>
      <c r="E111" s="833"/>
      <c r="F111" s="700"/>
      <c r="G111" s="700"/>
      <c r="H111" s="700"/>
      <c r="I111" s="700"/>
      <c r="J111" s="700"/>
      <c r="K111" s="700"/>
      <c r="L111" s="701"/>
      <c r="M111" s="836"/>
      <c r="N111" s="837"/>
    </row>
    <row r="112" spans="1:14" x14ac:dyDescent="0.25">
      <c r="A112" s="833"/>
      <c r="B112" s="700"/>
      <c r="C112" s="700"/>
      <c r="D112" s="701"/>
      <c r="E112" s="833"/>
      <c r="F112" s="700"/>
      <c r="G112" s="700"/>
      <c r="H112" s="700"/>
      <c r="I112" s="700"/>
      <c r="J112" s="700"/>
      <c r="K112" s="700"/>
      <c r="L112" s="701"/>
      <c r="M112" s="836"/>
      <c r="N112" s="837"/>
    </row>
    <row r="113" spans="1:14" x14ac:dyDescent="0.25">
      <c r="A113" s="833"/>
      <c r="B113" s="700"/>
      <c r="C113" s="700"/>
      <c r="D113" s="701"/>
      <c r="E113" s="833"/>
      <c r="F113" s="700"/>
      <c r="G113" s="700"/>
      <c r="H113" s="700"/>
      <c r="I113" s="700"/>
      <c r="J113" s="700"/>
      <c r="K113" s="700"/>
      <c r="L113" s="701"/>
      <c r="M113" s="836"/>
      <c r="N113" s="837"/>
    </row>
    <row r="114" spans="1:14" x14ac:dyDescent="0.25">
      <c r="A114" s="833"/>
      <c r="B114" s="700"/>
      <c r="C114" s="700"/>
      <c r="D114" s="701"/>
      <c r="E114" s="833"/>
      <c r="F114" s="700"/>
      <c r="G114" s="700"/>
      <c r="H114" s="700"/>
      <c r="I114" s="700"/>
      <c r="J114" s="700"/>
      <c r="K114" s="700"/>
      <c r="L114" s="701"/>
      <c r="M114" s="836"/>
      <c r="N114" s="837"/>
    </row>
    <row r="115" spans="1:14" x14ac:dyDescent="0.25">
      <c r="A115" s="833"/>
      <c r="B115" s="700"/>
      <c r="C115" s="700"/>
      <c r="D115" s="701"/>
      <c r="E115" s="833"/>
      <c r="F115" s="700"/>
      <c r="G115" s="700"/>
      <c r="H115" s="700"/>
      <c r="I115" s="700"/>
      <c r="J115" s="700"/>
      <c r="K115" s="700"/>
      <c r="L115" s="701"/>
      <c r="M115" s="836"/>
      <c r="N115" s="837"/>
    </row>
    <row r="116" spans="1:14" x14ac:dyDescent="0.25">
      <c r="A116" s="833"/>
      <c r="B116" s="700"/>
      <c r="C116" s="700"/>
      <c r="D116" s="701"/>
      <c r="E116" s="833"/>
      <c r="F116" s="700"/>
      <c r="G116" s="700"/>
      <c r="H116" s="700"/>
      <c r="I116" s="700"/>
      <c r="J116" s="700"/>
      <c r="K116" s="700"/>
      <c r="L116" s="701"/>
      <c r="M116" s="836"/>
      <c r="N116" s="837"/>
    </row>
    <row r="117" spans="1:14" x14ac:dyDescent="0.25">
      <c r="A117" s="833"/>
      <c r="B117" s="700"/>
      <c r="C117" s="700"/>
      <c r="D117" s="701"/>
      <c r="E117" s="833"/>
      <c r="F117" s="700"/>
      <c r="G117" s="700"/>
      <c r="H117" s="700"/>
      <c r="I117" s="700"/>
      <c r="J117" s="700"/>
      <c r="K117" s="700"/>
      <c r="L117" s="701"/>
      <c r="M117" s="836"/>
      <c r="N117" s="837"/>
    </row>
    <row r="118" spans="1:14" x14ac:dyDescent="0.25">
      <c r="A118" s="833"/>
      <c r="B118" s="700"/>
      <c r="C118" s="700"/>
      <c r="D118" s="701"/>
      <c r="E118" s="833"/>
      <c r="F118" s="700"/>
      <c r="G118" s="700"/>
      <c r="H118" s="700"/>
      <c r="I118" s="700"/>
      <c r="J118" s="700"/>
      <c r="K118" s="700"/>
      <c r="L118" s="701"/>
      <c r="M118" s="836"/>
      <c r="N118" s="837"/>
    </row>
    <row r="119" spans="1:14" x14ac:dyDescent="0.25">
      <c r="A119" s="838"/>
      <c r="B119" s="815"/>
      <c r="C119" s="815"/>
      <c r="D119" s="816"/>
      <c r="E119" s="838"/>
      <c r="F119" s="815"/>
      <c r="G119" s="815"/>
      <c r="H119" s="815"/>
      <c r="I119" s="815"/>
      <c r="J119" s="815"/>
      <c r="K119" s="815"/>
      <c r="L119" s="816"/>
      <c r="M119" s="839"/>
      <c r="N119" s="840"/>
    </row>
    <row r="120" spans="1:14" x14ac:dyDescent="0.25">
      <c r="A120" s="827" t="s">
        <v>319</v>
      </c>
      <c r="B120" s="827"/>
      <c r="C120" s="827"/>
      <c r="D120" s="827"/>
      <c r="E120" s="827"/>
      <c r="F120" s="827"/>
      <c r="G120" s="827"/>
      <c r="H120" s="827"/>
      <c r="I120" s="827"/>
      <c r="J120" s="827"/>
      <c r="K120" s="827"/>
      <c r="L120" s="827"/>
      <c r="M120" s="841"/>
      <c r="N120" s="841"/>
    </row>
    <row r="121" spans="1:14" x14ac:dyDescent="0.25">
      <c r="A121" s="842" t="s">
        <v>319</v>
      </c>
      <c r="B121" s="842"/>
      <c r="C121" s="842"/>
      <c r="D121" s="842"/>
      <c r="E121" s="842"/>
      <c r="F121" s="842"/>
      <c r="G121" s="842"/>
      <c r="H121" s="842"/>
      <c r="I121" s="842"/>
      <c r="J121" s="842"/>
      <c r="K121" s="842"/>
      <c r="L121" s="842"/>
      <c r="M121" s="843">
        <f>M120+M102</f>
        <v>0</v>
      </c>
      <c r="N121" s="843"/>
    </row>
  </sheetData>
  <mergeCells count="261">
    <mergeCell ref="A118:D119"/>
    <mergeCell ref="E118:L119"/>
    <mergeCell ref="M118:N119"/>
    <mergeCell ref="A120:L120"/>
    <mergeCell ref="M120:N120"/>
    <mergeCell ref="A121:L121"/>
    <mergeCell ref="M121:N121"/>
    <mergeCell ref="A112:D113"/>
    <mergeCell ref="E112:L113"/>
    <mergeCell ref="M112:N113"/>
    <mergeCell ref="A114:D115"/>
    <mergeCell ref="E114:L115"/>
    <mergeCell ref="M114:N115"/>
    <mergeCell ref="A116:D117"/>
    <mergeCell ref="E116:L117"/>
    <mergeCell ref="M116:N117"/>
    <mergeCell ref="A106:D107"/>
    <mergeCell ref="E106:L107"/>
    <mergeCell ref="M106:N107"/>
    <mergeCell ref="A108:D109"/>
    <mergeCell ref="E108:L109"/>
    <mergeCell ref="M108:N109"/>
    <mergeCell ref="A110:D111"/>
    <mergeCell ref="E110:L111"/>
    <mergeCell ref="M110:N111"/>
    <mergeCell ref="B101:F101"/>
    <mergeCell ref="G101:H101"/>
    <mergeCell ref="I101:J101"/>
    <mergeCell ref="K101:L101"/>
    <mergeCell ref="M101:N101"/>
    <mergeCell ref="B102:L102"/>
    <mergeCell ref="M102:N102"/>
    <mergeCell ref="A104:N104"/>
    <mergeCell ref="A105:D105"/>
    <mergeCell ref="E105:L105"/>
    <mergeCell ref="M105:N105"/>
    <mergeCell ref="B99:F99"/>
    <mergeCell ref="G99:H99"/>
    <mergeCell ref="I99:J99"/>
    <mergeCell ref="K99:L99"/>
    <mergeCell ref="M99:N99"/>
    <mergeCell ref="B100:F100"/>
    <mergeCell ref="G100:H100"/>
    <mergeCell ref="I100:J100"/>
    <mergeCell ref="K100:L100"/>
    <mergeCell ref="M100:N100"/>
    <mergeCell ref="B97:F97"/>
    <mergeCell ref="G97:H97"/>
    <mergeCell ref="I97:J97"/>
    <mergeCell ref="K97:L97"/>
    <mergeCell ref="M97:N97"/>
    <mergeCell ref="B98:F98"/>
    <mergeCell ref="G98:H98"/>
    <mergeCell ref="I98:J98"/>
    <mergeCell ref="K98:L98"/>
    <mergeCell ref="M98:N98"/>
    <mergeCell ref="B95:F95"/>
    <mergeCell ref="G95:H95"/>
    <mergeCell ref="I95:J95"/>
    <mergeCell ref="K95:L95"/>
    <mergeCell ref="M95:N95"/>
    <mergeCell ref="B96:F96"/>
    <mergeCell ref="G96:H96"/>
    <mergeCell ref="I96:J96"/>
    <mergeCell ref="K96:L96"/>
    <mergeCell ref="M96:N96"/>
    <mergeCell ref="B93:F93"/>
    <mergeCell ref="G93:H93"/>
    <mergeCell ref="I93:J93"/>
    <mergeCell ref="K93:L93"/>
    <mergeCell ref="M93:N93"/>
    <mergeCell ref="B94:F94"/>
    <mergeCell ref="G94:H94"/>
    <mergeCell ref="I94:J94"/>
    <mergeCell ref="K94:L94"/>
    <mergeCell ref="M94:N94"/>
    <mergeCell ref="B91:F91"/>
    <mergeCell ref="G91:H91"/>
    <mergeCell ref="I91:J91"/>
    <mergeCell ref="K91:L91"/>
    <mergeCell ref="M91:N91"/>
    <mergeCell ref="B92:F92"/>
    <mergeCell ref="G92:H92"/>
    <mergeCell ref="I92:J92"/>
    <mergeCell ref="K92:L92"/>
    <mergeCell ref="M92:N92"/>
    <mergeCell ref="A73:B75"/>
    <mergeCell ref="C73:G75"/>
    <mergeCell ref="H73:I75"/>
    <mergeCell ref="J73:N75"/>
    <mergeCell ref="A76:B78"/>
    <mergeCell ref="C76:G78"/>
    <mergeCell ref="H76:I78"/>
    <mergeCell ref="J76:N78"/>
    <mergeCell ref="I90:J90"/>
    <mergeCell ref="K90:L90"/>
    <mergeCell ref="A31:F31"/>
    <mergeCell ref="G31:H31"/>
    <mergeCell ref="A32:F32"/>
    <mergeCell ref="G32:H32"/>
    <mergeCell ref="A33:F33"/>
    <mergeCell ref="G33:H33"/>
    <mergeCell ref="A34:F34"/>
    <mergeCell ref="G34:H34"/>
    <mergeCell ref="A35:F35"/>
    <mergeCell ref="G35:H35"/>
    <mergeCell ref="A28:F28"/>
    <mergeCell ref="G28:H28"/>
    <mergeCell ref="I28:J28"/>
    <mergeCell ref="K28:L28"/>
    <mergeCell ref="A29:F29"/>
    <mergeCell ref="G29:H29"/>
    <mergeCell ref="I29:J29"/>
    <mergeCell ref="K29:L29"/>
    <mergeCell ref="A30:F30"/>
    <mergeCell ref="G30:H30"/>
    <mergeCell ref="B23:G23"/>
    <mergeCell ref="I23:N23"/>
    <mergeCell ref="A2:D2"/>
    <mergeCell ref="E2:H2"/>
    <mergeCell ref="I2:N2"/>
    <mergeCell ref="A3:D4"/>
    <mergeCell ref="E3:H4"/>
    <mergeCell ref="I3:N4"/>
    <mergeCell ref="A5:B5"/>
    <mergeCell ref="C5:H5"/>
    <mergeCell ref="I5:J5"/>
    <mergeCell ref="K5:N5"/>
    <mergeCell ref="A6:B6"/>
    <mergeCell ref="C6:H6"/>
    <mergeCell ref="I6:J6"/>
    <mergeCell ref="K6:N6"/>
    <mergeCell ref="A7:B7"/>
    <mergeCell ref="C7:N7"/>
    <mergeCell ref="C8:N18"/>
    <mergeCell ref="A10:B17"/>
    <mergeCell ref="A18:B18"/>
    <mergeCell ref="A27:N27"/>
    <mergeCell ref="A1:N1"/>
    <mergeCell ref="I33:J33"/>
    <mergeCell ref="K33:L33"/>
    <mergeCell ref="I30:J30"/>
    <mergeCell ref="K30:L30"/>
    <mergeCell ref="I32:J32"/>
    <mergeCell ref="K32:L32"/>
    <mergeCell ref="I31:J31"/>
    <mergeCell ref="K31:L31"/>
    <mergeCell ref="B24:G24"/>
    <mergeCell ref="I24:N24"/>
    <mergeCell ref="B25:G25"/>
    <mergeCell ref="I25:N25"/>
    <mergeCell ref="C19:H20"/>
    <mergeCell ref="I19:J19"/>
    <mergeCell ref="K19:L19"/>
    <mergeCell ref="M19:N19"/>
    <mergeCell ref="I20:J20"/>
    <mergeCell ref="K20:L20"/>
    <mergeCell ref="M20:N20"/>
    <mergeCell ref="A21:N21"/>
    <mergeCell ref="B22:G22"/>
    <mergeCell ref="I22:N22"/>
    <mergeCell ref="I35:J35"/>
    <mergeCell ref="K35:L35"/>
    <mergeCell ref="K34:L34"/>
    <mergeCell ref="I34:J34"/>
    <mergeCell ref="I37:J37"/>
    <mergeCell ref="K37:L37"/>
    <mergeCell ref="I36:J36"/>
    <mergeCell ref="K36:L36"/>
    <mergeCell ref="I38:J38"/>
    <mergeCell ref="A36:F36"/>
    <mergeCell ref="G36:H36"/>
    <mergeCell ref="A37:F37"/>
    <mergeCell ref="G37:H37"/>
    <mergeCell ref="A38:F38"/>
    <mergeCell ref="G38:H38"/>
    <mergeCell ref="K38:L38"/>
    <mergeCell ref="I39:J39"/>
    <mergeCell ref="K39:L39"/>
    <mergeCell ref="A39:F39"/>
    <mergeCell ref="G39:H39"/>
    <mergeCell ref="A40:F40"/>
    <mergeCell ref="G40:H40"/>
    <mergeCell ref="I41:J41"/>
    <mergeCell ref="K41:L41"/>
    <mergeCell ref="I40:J40"/>
    <mergeCell ref="K40:L40"/>
    <mergeCell ref="I42:J42"/>
    <mergeCell ref="A41:F41"/>
    <mergeCell ref="G41:H41"/>
    <mergeCell ref="A42:F42"/>
    <mergeCell ref="G42:H42"/>
    <mergeCell ref="I44:J44"/>
    <mergeCell ref="K44:L44"/>
    <mergeCell ref="K42:L42"/>
    <mergeCell ref="I43:J43"/>
    <mergeCell ref="K43:L43"/>
    <mergeCell ref="A43:F43"/>
    <mergeCell ref="G43:H43"/>
    <mergeCell ref="A44:F44"/>
    <mergeCell ref="G44:H44"/>
    <mergeCell ref="A46:N46"/>
    <mergeCell ref="A47:B47"/>
    <mergeCell ref="A48:B49"/>
    <mergeCell ref="A50:B51"/>
    <mergeCell ref="A52:B53"/>
    <mergeCell ref="A54:B55"/>
    <mergeCell ref="A56:B57"/>
    <mergeCell ref="A58:B59"/>
    <mergeCell ref="A60:B61"/>
    <mergeCell ref="A62:B63"/>
    <mergeCell ref="A65:D65"/>
    <mergeCell ref="E65:G65"/>
    <mergeCell ref="H65:K65"/>
    <mergeCell ref="L65:N65"/>
    <mergeCell ref="A66:E66"/>
    <mergeCell ref="F66:G66"/>
    <mergeCell ref="H66:L66"/>
    <mergeCell ref="M66:N66"/>
    <mergeCell ref="A67:E67"/>
    <mergeCell ref="F67:G67"/>
    <mergeCell ref="H67:L67"/>
    <mergeCell ref="M67:N67"/>
    <mergeCell ref="A79:G79"/>
    <mergeCell ref="H79:N79"/>
    <mergeCell ref="A80:B82"/>
    <mergeCell ref="C80:G82"/>
    <mergeCell ref="H80:I82"/>
    <mergeCell ref="J80:N82"/>
    <mergeCell ref="A68:D68"/>
    <mergeCell ref="E68:G68"/>
    <mergeCell ref="H68:K68"/>
    <mergeCell ref="L68:N68"/>
    <mergeCell ref="A69:E69"/>
    <mergeCell ref="F69:G69"/>
    <mergeCell ref="H69:L69"/>
    <mergeCell ref="M69:N69"/>
    <mergeCell ref="A70:E70"/>
    <mergeCell ref="F70:G70"/>
    <mergeCell ref="H70:L70"/>
    <mergeCell ref="M70:N70"/>
    <mergeCell ref="A72:G72"/>
    <mergeCell ref="H72:N72"/>
    <mergeCell ref="A83:B85"/>
    <mergeCell ref="C83:G85"/>
    <mergeCell ref="H83:I85"/>
    <mergeCell ref="J83:N85"/>
    <mergeCell ref="M90:N90"/>
    <mergeCell ref="A87:N87"/>
    <mergeCell ref="B88:F88"/>
    <mergeCell ref="G88:H88"/>
    <mergeCell ref="I88:J88"/>
    <mergeCell ref="K88:L88"/>
    <mergeCell ref="M88:N88"/>
    <mergeCell ref="B89:F89"/>
    <mergeCell ref="G89:H89"/>
    <mergeCell ref="I89:J89"/>
    <mergeCell ref="K89:L89"/>
    <mergeCell ref="M89:N89"/>
    <mergeCell ref="B90:F90"/>
    <mergeCell ref="G90:H90"/>
  </mergeCells>
  <phoneticPr fontId="25" type="noConversion"/>
  <conditionalFormatting sqref="C48:N48 C50:N50 C60:N60 C52:N52 C54:N54 C56:N56 C58:N58 C62:N62">
    <cfRule type="cellIs" dxfId="7" priority="1" stopIfTrue="1" operator="equal">
      <formula>"x"</formula>
    </cfRule>
  </conditionalFormatting>
  <conditionalFormatting sqref="C49:N49 C51:N51 C53:N53 C55:N55 C57:N57 C59:N59 C61:N61 C63:N63">
    <cfRule type="cellIs" dxfId="6"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48:N63" xr:uid="{77397A42-A9E2-4416-88C6-6DB24402C39E}"/>
  </dataValidations>
  <pageMargins left="0.75" right="0.75" top="1" bottom="1" header="0.5" footer="0.5"/>
  <pageSetup paperSize="9" scale="64" fitToHeight="0" orientation="portrait" r:id="rId1"/>
  <headerFooter alignWithMargins="0">
    <oddHeader>&amp;CCOMUNE DI ARIGNANO</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Q65393"/>
  <sheetViews>
    <sheetView zoomScaleNormal="100" workbookViewId="0">
      <selection activeCell="R103" sqref="R103"/>
    </sheetView>
  </sheetViews>
  <sheetFormatPr defaultRowHeight="12.75" x14ac:dyDescent="0.25"/>
  <cols>
    <col min="1" max="1" width="9.42578125" style="34" customWidth="1"/>
    <col min="2" max="2" width="11.28515625" style="34" customWidth="1"/>
    <col min="3" max="3" width="6.28515625" style="34" customWidth="1"/>
    <col min="4" max="6" width="6.5703125" style="34" customWidth="1"/>
    <col min="7" max="7" width="9.140625" style="34" customWidth="1"/>
    <col min="8" max="8" width="5.42578125" style="34" customWidth="1"/>
    <col min="9" max="9" width="6.5703125" style="34" customWidth="1"/>
    <col min="10" max="10" width="6.85546875" style="34" customWidth="1"/>
    <col min="11" max="11" width="6.5703125" style="34" customWidth="1"/>
    <col min="12" max="12" width="7" style="34" customWidth="1"/>
    <col min="13" max="13" width="6.5703125" style="34" customWidth="1"/>
    <col min="14" max="14" width="5.5703125" style="34" customWidth="1"/>
    <col min="15" max="240" width="9.140625" style="34"/>
    <col min="241" max="241" width="14.140625" style="34" bestFit="1" customWidth="1"/>
    <col min="242" max="16384" width="9.140625" style="34"/>
  </cols>
  <sheetData>
    <row r="1" spans="1:19" ht="18" customHeight="1" thickBot="1" x14ac:dyDescent="0.3">
      <c r="A1" s="742" t="s">
        <v>407</v>
      </c>
      <c r="B1" s="742"/>
      <c r="C1" s="742"/>
      <c r="D1" s="742"/>
      <c r="E1" s="742"/>
      <c r="F1" s="742"/>
      <c r="G1" s="742"/>
      <c r="H1" s="742"/>
      <c r="I1" s="742"/>
      <c r="J1" s="742"/>
      <c r="K1" s="742"/>
      <c r="L1" s="742"/>
      <c r="M1" s="742"/>
      <c r="N1" s="742"/>
    </row>
    <row r="2" spans="1:19" ht="26.25" customHeight="1" thickBot="1" x14ac:dyDescent="0.3">
      <c r="A2" s="768"/>
      <c r="B2" s="769"/>
      <c r="C2" s="769"/>
      <c r="D2" s="769"/>
      <c r="E2" s="769" t="s">
        <v>356</v>
      </c>
      <c r="F2" s="769"/>
      <c r="G2" s="769"/>
      <c r="H2" s="769"/>
      <c r="I2" s="769"/>
      <c r="J2" s="769"/>
      <c r="K2" s="769"/>
      <c r="L2" s="769"/>
      <c r="M2" s="769"/>
      <c r="N2" s="770"/>
      <c r="O2" s="36"/>
      <c r="P2" s="36"/>
      <c r="Q2" s="36"/>
      <c r="R2" s="36"/>
      <c r="S2" s="36"/>
    </row>
    <row r="3" spans="1:19" s="36" customFormat="1" ht="37.5" customHeight="1" x14ac:dyDescent="0.25">
      <c r="A3" s="771"/>
      <c r="B3" s="772"/>
      <c r="C3" s="772"/>
      <c r="D3" s="772"/>
      <c r="E3" s="772" t="s">
        <v>408</v>
      </c>
      <c r="F3" s="772"/>
      <c r="G3" s="772"/>
      <c r="H3" s="772"/>
      <c r="I3" s="775" t="s">
        <v>373</v>
      </c>
      <c r="J3" s="776"/>
      <c r="K3" s="776"/>
      <c r="L3" s="776"/>
      <c r="M3" s="776"/>
      <c r="N3" s="777"/>
    </row>
    <row r="4" spans="1:19" s="36" customFormat="1" ht="12.75" customHeight="1" x14ac:dyDescent="0.25">
      <c r="A4" s="773"/>
      <c r="B4" s="774"/>
      <c r="C4" s="774"/>
      <c r="D4" s="774"/>
      <c r="E4" s="774"/>
      <c r="F4" s="774"/>
      <c r="G4" s="774"/>
      <c r="H4" s="774"/>
      <c r="I4" s="778"/>
      <c r="J4" s="779"/>
      <c r="K4" s="779"/>
      <c r="L4" s="779"/>
      <c r="M4" s="779"/>
      <c r="N4" s="780"/>
    </row>
    <row r="5" spans="1:19" s="36" customFormat="1" ht="21.75" customHeight="1" x14ac:dyDescent="0.25">
      <c r="A5" s="781" t="s">
        <v>359</v>
      </c>
      <c r="B5" s="782"/>
      <c r="C5" s="783"/>
      <c r="D5" s="783"/>
      <c r="E5" s="783"/>
      <c r="F5" s="783"/>
      <c r="G5" s="783"/>
      <c r="H5" s="783"/>
      <c r="I5" s="782" t="s">
        <v>56</v>
      </c>
      <c r="J5" s="782"/>
      <c r="K5" s="784"/>
      <c r="L5" s="784"/>
      <c r="M5" s="784"/>
      <c r="N5" s="785"/>
    </row>
    <row r="6" spans="1:19" s="36" customFormat="1" ht="21.75" customHeight="1" x14ac:dyDescent="0.25">
      <c r="A6" s="786" t="s">
        <v>360</v>
      </c>
      <c r="B6" s="787"/>
      <c r="C6" s="788"/>
      <c r="D6" s="788"/>
      <c r="E6" s="788"/>
      <c r="F6" s="788"/>
      <c r="G6" s="788"/>
      <c r="H6" s="788"/>
      <c r="I6" s="787" t="s">
        <v>55</v>
      </c>
      <c r="J6" s="787"/>
      <c r="K6" s="789"/>
      <c r="L6" s="790"/>
      <c r="M6" s="790"/>
      <c r="N6" s="791"/>
    </row>
    <row r="7" spans="1:19" s="36" customFormat="1" ht="27" customHeight="1" x14ac:dyDescent="0.25">
      <c r="A7" s="792" t="s">
        <v>361</v>
      </c>
      <c r="B7" s="671"/>
      <c r="C7" s="793" t="s">
        <v>409</v>
      </c>
      <c r="D7" s="794"/>
      <c r="E7" s="794"/>
      <c r="F7" s="794"/>
      <c r="G7" s="794"/>
      <c r="H7" s="794"/>
      <c r="I7" s="794"/>
      <c r="J7" s="794"/>
      <c r="K7" s="794"/>
      <c r="L7" s="794"/>
      <c r="M7" s="794"/>
      <c r="N7" s="795"/>
    </row>
    <row r="8" spans="1:19" s="36" customFormat="1" ht="31.5" customHeight="1" x14ac:dyDescent="0.25">
      <c r="A8" s="844" t="s">
        <v>364</v>
      </c>
      <c r="B8" s="845"/>
      <c r="C8" s="850" t="s">
        <v>410</v>
      </c>
      <c r="D8" s="851"/>
      <c r="E8" s="851"/>
      <c r="F8" s="851"/>
      <c r="G8" s="851"/>
      <c r="H8" s="851"/>
      <c r="I8" s="851"/>
      <c r="J8" s="851"/>
      <c r="K8" s="851"/>
      <c r="L8" s="851"/>
      <c r="M8" s="851"/>
      <c r="N8" s="852"/>
    </row>
    <row r="9" spans="1:19" ht="45.75" customHeight="1" x14ac:dyDescent="0.25">
      <c r="A9" s="846"/>
      <c r="B9" s="803"/>
      <c r="C9" s="796"/>
      <c r="D9" s="853"/>
      <c r="E9" s="853"/>
      <c r="F9" s="853"/>
      <c r="G9" s="853"/>
      <c r="H9" s="853"/>
      <c r="I9" s="853"/>
      <c r="J9" s="853"/>
      <c r="K9" s="853"/>
      <c r="L9" s="853"/>
      <c r="M9" s="853"/>
      <c r="N9" s="854"/>
    </row>
    <row r="10" spans="1:19" ht="21.75" customHeight="1" x14ac:dyDescent="0.25">
      <c r="A10" s="846"/>
      <c r="B10" s="803"/>
      <c r="C10" s="796"/>
      <c r="D10" s="853"/>
      <c r="E10" s="853"/>
      <c r="F10" s="853"/>
      <c r="G10" s="853"/>
      <c r="H10" s="853"/>
      <c r="I10" s="853"/>
      <c r="J10" s="853"/>
      <c r="K10" s="853"/>
      <c r="L10" s="853"/>
      <c r="M10" s="853"/>
      <c r="N10" s="854"/>
    </row>
    <row r="11" spans="1:19" ht="19.5" customHeight="1" x14ac:dyDescent="0.25">
      <c r="A11" s="846"/>
      <c r="B11" s="803"/>
      <c r="C11" s="796"/>
      <c r="D11" s="853"/>
      <c r="E11" s="853"/>
      <c r="F11" s="853"/>
      <c r="G11" s="853"/>
      <c r="H11" s="853"/>
      <c r="I11" s="853"/>
      <c r="J11" s="853"/>
      <c r="K11" s="853"/>
      <c r="L11" s="853"/>
      <c r="M11" s="853"/>
      <c r="N11" s="854"/>
    </row>
    <row r="12" spans="1:19" ht="19.5" customHeight="1" x14ac:dyDescent="0.25">
      <c r="A12" s="846"/>
      <c r="B12" s="803"/>
      <c r="C12" s="796"/>
      <c r="D12" s="853"/>
      <c r="E12" s="853"/>
      <c r="F12" s="853"/>
      <c r="G12" s="853"/>
      <c r="H12" s="853"/>
      <c r="I12" s="853"/>
      <c r="J12" s="853"/>
      <c r="K12" s="853"/>
      <c r="L12" s="853"/>
      <c r="M12" s="853"/>
      <c r="N12" s="854"/>
    </row>
    <row r="13" spans="1:19" ht="22.5" customHeight="1" x14ac:dyDescent="0.25">
      <c r="A13" s="846"/>
      <c r="B13" s="803"/>
      <c r="C13" s="796"/>
      <c r="D13" s="853"/>
      <c r="E13" s="853"/>
      <c r="F13" s="853"/>
      <c r="G13" s="853"/>
      <c r="H13" s="853"/>
      <c r="I13" s="853"/>
      <c r="J13" s="853"/>
      <c r="K13" s="853"/>
      <c r="L13" s="853"/>
      <c r="M13" s="853"/>
      <c r="N13" s="854"/>
    </row>
    <row r="14" spans="1:19" ht="21" customHeight="1" x14ac:dyDescent="0.25">
      <c r="A14" s="846"/>
      <c r="B14" s="803"/>
      <c r="C14" s="796"/>
      <c r="D14" s="853"/>
      <c r="E14" s="853"/>
      <c r="F14" s="853"/>
      <c r="G14" s="853"/>
      <c r="H14" s="853"/>
      <c r="I14" s="853"/>
      <c r="J14" s="853"/>
      <c r="K14" s="853"/>
      <c r="L14" s="853"/>
      <c r="M14" s="853"/>
      <c r="N14" s="854"/>
    </row>
    <row r="15" spans="1:19" ht="15.75" customHeight="1" x14ac:dyDescent="0.25">
      <c r="A15" s="846"/>
      <c r="B15" s="803"/>
      <c r="C15" s="796"/>
      <c r="D15" s="853"/>
      <c r="E15" s="853"/>
      <c r="F15" s="853"/>
      <c r="G15" s="853"/>
      <c r="H15" s="853"/>
      <c r="I15" s="853"/>
      <c r="J15" s="853"/>
      <c r="K15" s="853"/>
      <c r="L15" s="853"/>
      <c r="M15" s="853"/>
      <c r="N15" s="854"/>
    </row>
    <row r="16" spans="1:19" ht="16.5" customHeight="1" x14ac:dyDescent="0.25">
      <c r="A16" s="846"/>
      <c r="B16" s="803"/>
      <c r="C16" s="796"/>
      <c r="D16" s="853"/>
      <c r="E16" s="853"/>
      <c r="F16" s="853"/>
      <c r="G16" s="853"/>
      <c r="H16" s="853"/>
      <c r="I16" s="853"/>
      <c r="J16" s="853"/>
      <c r="K16" s="853"/>
      <c r="L16" s="853"/>
      <c r="M16" s="853"/>
      <c r="N16" s="854"/>
    </row>
    <row r="17" spans="1:162" ht="19.5" customHeight="1" x14ac:dyDescent="0.25">
      <c r="A17" s="846"/>
      <c r="B17" s="803"/>
      <c r="C17" s="796"/>
      <c r="D17" s="853"/>
      <c r="E17" s="853"/>
      <c r="F17" s="853"/>
      <c r="G17" s="853"/>
      <c r="H17" s="853"/>
      <c r="I17" s="853"/>
      <c r="J17" s="853"/>
      <c r="K17" s="853"/>
      <c r="L17" s="853"/>
      <c r="M17" s="853"/>
      <c r="N17" s="854"/>
    </row>
    <row r="18" spans="1:162" ht="18.75" customHeight="1" x14ac:dyDescent="0.25">
      <c r="A18" s="856"/>
      <c r="B18" s="805"/>
      <c r="C18" s="799"/>
      <c r="D18" s="800"/>
      <c r="E18" s="800"/>
      <c r="F18" s="800"/>
      <c r="G18" s="800"/>
      <c r="H18" s="800"/>
      <c r="I18" s="800"/>
      <c r="J18" s="800"/>
      <c r="K18" s="800"/>
      <c r="L18" s="800"/>
      <c r="M18" s="800"/>
      <c r="N18" s="855"/>
    </row>
    <row r="19" spans="1:162" ht="18.75" customHeight="1" x14ac:dyDescent="0.25">
      <c r="A19" s="292"/>
      <c r="B19" s="47"/>
      <c r="C19" s="751" t="s">
        <v>365</v>
      </c>
      <c r="D19" s="752"/>
      <c r="E19" s="752"/>
      <c r="F19" s="752"/>
      <c r="G19" s="752"/>
      <c r="H19" s="753"/>
      <c r="I19" s="757">
        <v>2020</v>
      </c>
      <c r="J19" s="757"/>
      <c r="K19" s="757">
        <v>2021</v>
      </c>
      <c r="L19" s="757"/>
      <c r="M19" s="757">
        <v>2022</v>
      </c>
      <c r="N19" s="758"/>
    </row>
    <row r="20" spans="1:162" ht="32.25" customHeight="1" x14ac:dyDescent="0.25">
      <c r="A20" s="292"/>
      <c r="B20" s="47"/>
      <c r="C20" s="754"/>
      <c r="D20" s="755"/>
      <c r="E20" s="755"/>
      <c r="F20" s="755"/>
      <c r="G20" s="755"/>
      <c r="H20" s="756"/>
      <c r="I20" s="759" t="s">
        <v>325</v>
      </c>
      <c r="J20" s="759"/>
      <c r="K20" s="759"/>
      <c r="L20" s="759"/>
      <c r="M20" s="759"/>
      <c r="N20" s="760"/>
    </row>
    <row r="21" spans="1:162" ht="28.5" customHeight="1" x14ac:dyDescent="0.25">
      <c r="A21" s="761" t="s">
        <v>366</v>
      </c>
      <c r="B21" s="762"/>
      <c r="C21" s="762"/>
      <c r="D21" s="762"/>
      <c r="E21" s="762"/>
      <c r="F21" s="762"/>
      <c r="G21" s="762"/>
      <c r="H21" s="762"/>
      <c r="I21" s="762"/>
      <c r="J21" s="762"/>
      <c r="K21" s="762"/>
      <c r="L21" s="762"/>
      <c r="M21" s="762"/>
      <c r="N21" s="763"/>
    </row>
    <row r="22" spans="1:162" ht="28.5" customHeight="1" x14ac:dyDescent="0.25">
      <c r="A22" s="293">
        <f>IF(B22&lt;&gt;"",1,"")</f>
        <v>1</v>
      </c>
      <c r="B22" s="743" t="s">
        <v>411</v>
      </c>
      <c r="C22" s="744"/>
      <c r="D22" s="744"/>
      <c r="E22" s="744"/>
      <c r="F22" s="744"/>
      <c r="G22" s="745"/>
      <c r="H22" s="294">
        <f>IF(I22&lt;&gt;"",A25+1,"")</f>
        <v>5</v>
      </c>
      <c r="I22" s="764" t="s">
        <v>412</v>
      </c>
      <c r="J22" s="765"/>
      <c r="K22" s="765"/>
      <c r="L22" s="765"/>
      <c r="M22" s="765"/>
      <c r="N22" s="767"/>
    </row>
    <row r="23" spans="1:162" ht="48" customHeight="1" x14ac:dyDescent="0.25">
      <c r="A23" s="295">
        <f>IF(B23&lt;&gt;"",A22+1,"")</f>
        <v>2</v>
      </c>
      <c r="B23" s="743" t="s">
        <v>413</v>
      </c>
      <c r="C23" s="744"/>
      <c r="D23" s="744"/>
      <c r="E23" s="744"/>
      <c r="F23" s="744"/>
      <c r="G23" s="745"/>
      <c r="H23" s="296">
        <f>IF(I23&lt;&gt;"",H22+1,"")</f>
        <v>6</v>
      </c>
      <c r="I23" s="857" t="s">
        <v>414</v>
      </c>
      <c r="J23" s="748"/>
      <c r="K23" s="748"/>
      <c r="L23" s="748"/>
      <c r="M23" s="748"/>
      <c r="N23" s="750"/>
    </row>
    <row r="24" spans="1:162" ht="51.75" customHeight="1" x14ac:dyDescent="0.25">
      <c r="A24" s="295">
        <f>IF(B24&lt;&gt;"",A23+1,"")</f>
        <v>3</v>
      </c>
      <c r="B24" s="743" t="s">
        <v>415</v>
      </c>
      <c r="C24" s="744"/>
      <c r="D24" s="744"/>
      <c r="E24" s="744"/>
      <c r="F24" s="744"/>
      <c r="G24" s="745"/>
      <c r="H24" s="296">
        <f>IF(I24&lt;&gt;"",H23+1,"")</f>
        <v>7</v>
      </c>
      <c r="I24" s="743" t="s">
        <v>416</v>
      </c>
      <c r="J24" s="744"/>
      <c r="K24" s="744"/>
      <c r="L24" s="744"/>
      <c r="M24" s="744"/>
      <c r="N24" s="746"/>
      <c r="O24" s="38"/>
      <c r="P24" s="38"/>
      <c r="Q24" s="38"/>
      <c r="R24" s="38"/>
      <c r="S24" s="38"/>
      <c r="T24" s="38"/>
      <c r="U24" s="38"/>
      <c r="V24" s="38"/>
      <c r="W24" s="38"/>
      <c r="X24" s="38"/>
      <c r="Y24" s="38"/>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row>
    <row r="25" spans="1:162" ht="64.5" customHeight="1" x14ac:dyDescent="0.25">
      <c r="A25" s="297">
        <f>IF(B25&lt;&gt;"",A24+1,"")</f>
        <v>4</v>
      </c>
      <c r="B25" s="747" t="s">
        <v>417</v>
      </c>
      <c r="C25" s="748"/>
      <c r="D25" s="748"/>
      <c r="E25" s="748"/>
      <c r="F25" s="748"/>
      <c r="G25" s="749"/>
      <c r="H25" s="298">
        <f>IF(I25&lt;&gt;"",H24+1,"")</f>
        <v>8</v>
      </c>
      <c r="I25" s="743" t="s">
        <v>418</v>
      </c>
      <c r="J25" s="744"/>
      <c r="K25" s="744"/>
      <c r="L25" s="744"/>
      <c r="M25" s="744"/>
      <c r="N25" s="746"/>
      <c r="O25" s="38"/>
      <c r="P25" s="38"/>
      <c r="Q25" s="38"/>
      <c r="R25" s="38"/>
      <c r="S25" s="38"/>
      <c r="T25" s="38"/>
      <c r="U25" s="38"/>
      <c r="V25" s="38"/>
      <c r="W25" s="38"/>
      <c r="X25" s="38"/>
      <c r="Y25" s="38"/>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row>
    <row r="26" spans="1:162" ht="12.75" customHeight="1" thickBot="1" x14ac:dyDescent="0.3">
      <c r="A26" s="299"/>
      <c r="B26" s="300"/>
      <c r="C26" s="300"/>
      <c r="D26" s="300"/>
      <c r="E26" s="300"/>
      <c r="F26" s="300"/>
      <c r="G26" s="300"/>
      <c r="H26" s="300"/>
      <c r="I26" s="300"/>
      <c r="J26" s="300"/>
      <c r="K26" s="300"/>
      <c r="L26" s="300"/>
      <c r="M26" s="300"/>
      <c r="N26" s="301"/>
      <c r="O26" s="38"/>
      <c r="P26" s="38"/>
      <c r="Q26" s="38"/>
      <c r="R26" s="38"/>
      <c r="S26" s="38"/>
      <c r="T26" s="38"/>
      <c r="U26" s="38"/>
      <c r="V26" s="38"/>
      <c r="W26" s="38"/>
      <c r="X26" s="38"/>
      <c r="Y26" s="38"/>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row>
    <row r="27" spans="1:162" ht="18.75" customHeight="1" x14ac:dyDescent="0.25">
      <c r="A27" s="739" t="s">
        <v>288</v>
      </c>
      <c r="B27" s="740"/>
      <c r="C27" s="740"/>
      <c r="D27" s="740"/>
      <c r="E27" s="740"/>
      <c r="F27" s="740"/>
      <c r="G27" s="740"/>
      <c r="H27" s="740"/>
      <c r="I27" s="740"/>
      <c r="J27" s="740"/>
      <c r="K27" s="740"/>
      <c r="L27" s="740"/>
      <c r="M27" s="740"/>
      <c r="N27" s="741"/>
      <c r="O27" s="38"/>
      <c r="P27" s="38"/>
      <c r="Q27" s="38"/>
      <c r="R27" s="38"/>
      <c r="S27" s="38"/>
      <c r="T27" s="38"/>
      <c r="U27" s="38"/>
      <c r="V27" s="38"/>
      <c r="W27" s="38"/>
      <c r="X27" s="38"/>
      <c r="Y27" s="38"/>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row>
    <row r="28" spans="1:162" ht="12.75" customHeight="1" x14ac:dyDescent="0.25">
      <c r="A28" s="726" t="s">
        <v>372</v>
      </c>
      <c r="B28" s="727"/>
      <c r="C28" s="727"/>
      <c r="D28" s="727"/>
      <c r="E28" s="727"/>
      <c r="F28" s="727"/>
      <c r="G28" s="858" t="s">
        <v>386</v>
      </c>
      <c r="H28" s="859"/>
      <c r="I28" s="858" t="s">
        <v>374</v>
      </c>
      <c r="J28" s="859"/>
      <c r="K28" s="858" t="s">
        <v>419</v>
      </c>
      <c r="L28" s="859"/>
      <c r="M28" s="324">
        <v>2021</v>
      </c>
      <c r="N28" s="325">
        <v>2022</v>
      </c>
    </row>
    <row r="29" spans="1:162" ht="20.25" customHeight="1" x14ac:dyDescent="0.25">
      <c r="A29" s="736" t="s">
        <v>420</v>
      </c>
      <c r="B29" s="737"/>
      <c r="C29" s="737"/>
      <c r="D29" s="737"/>
      <c r="E29" s="737"/>
      <c r="F29" s="738"/>
      <c r="G29" s="718"/>
      <c r="H29" s="719"/>
      <c r="I29" s="720"/>
      <c r="J29" s="721"/>
      <c r="K29" s="718"/>
      <c r="L29" s="719"/>
      <c r="M29" s="306"/>
      <c r="N29" s="307"/>
    </row>
    <row r="30" spans="1:162" x14ac:dyDescent="0.25">
      <c r="A30" s="736" t="s">
        <v>421</v>
      </c>
      <c r="B30" s="737"/>
      <c r="C30" s="737"/>
      <c r="D30" s="737"/>
      <c r="E30" s="737"/>
      <c r="F30" s="738"/>
      <c r="G30" s="718"/>
      <c r="H30" s="719"/>
      <c r="I30" s="720"/>
      <c r="J30" s="721"/>
      <c r="K30" s="718"/>
      <c r="L30" s="719"/>
      <c r="M30" s="306"/>
      <c r="N30" s="307"/>
    </row>
    <row r="31" spans="1:162" ht="35.25" customHeight="1" x14ac:dyDescent="0.25">
      <c r="A31" s="736" t="s">
        <v>422</v>
      </c>
      <c r="B31" s="737"/>
      <c r="C31" s="737"/>
      <c r="D31" s="737"/>
      <c r="E31" s="737"/>
      <c r="F31" s="738"/>
      <c r="G31" s="718"/>
      <c r="H31" s="719"/>
      <c r="I31" s="720"/>
      <c r="J31" s="721"/>
      <c r="K31" s="718"/>
      <c r="L31" s="719"/>
      <c r="M31" s="306"/>
      <c r="N31" s="307"/>
    </row>
    <row r="32" spans="1:162" ht="12.75" customHeight="1" x14ac:dyDescent="0.25">
      <c r="A32" s="736" t="s">
        <v>423</v>
      </c>
      <c r="B32" s="737"/>
      <c r="C32" s="737"/>
      <c r="D32" s="737"/>
      <c r="E32" s="737"/>
      <c r="F32" s="738"/>
      <c r="G32" s="718"/>
      <c r="H32" s="719"/>
      <c r="I32" s="720"/>
      <c r="J32" s="721"/>
      <c r="K32" s="718"/>
      <c r="L32" s="719"/>
      <c r="M32" s="306"/>
      <c r="N32" s="307"/>
    </row>
    <row r="33" spans="1:14" ht="12.75" customHeight="1" x14ac:dyDescent="0.25">
      <c r="A33" s="736" t="s">
        <v>424</v>
      </c>
      <c r="B33" s="737"/>
      <c r="C33" s="737"/>
      <c r="D33" s="737"/>
      <c r="E33" s="737"/>
      <c r="F33" s="738"/>
      <c r="G33" s="718"/>
      <c r="H33" s="719"/>
      <c r="I33" s="720"/>
      <c r="J33" s="721"/>
      <c r="K33" s="718"/>
      <c r="L33" s="719"/>
      <c r="M33" s="306"/>
      <c r="N33" s="307"/>
    </row>
    <row r="34" spans="1:14" s="116" customFormat="1" x14ac:dyDescent="0.25">
      <c r="A34" s="736" t="s">
        <v>425</v>
      </c>
      <c r="B34" s="737"/>
      <c r="C34" s="737"/>
      <c r="D34" s="737"/>
      <c r="E34" s="737"/>
      <c r="F34" s="738"/>
      <c r="G34" s="718"/>
      <c r="H34" s="719"/>
      <c r="I34" s="720"/>
      <c r="J34" s="721"/>
      <c r="K34" s="718"/>
      <c r="L34" s="719"/>
      <c r="M34" s="306"/>
      <c r="N34" s="307"/>
    </row>
    <row r="35" spans="1:14" ht="23.25" customHeight="1" x14ac:dyDescent="0.25">
      <c r="A35" s="736"/>
      <c r="B35" s="737"/>
      <c r="C35" s="737"/>
      <c r="D35" s="737"/>
      <c r="E35" s="737"/>
      <c r="F35" s="738"/>
      <c r="G35" s="718"/>
      <c r="H35" s="719"/>
      <c r="I35" s="720"/>
      <c r="J35" s="721"/>
      <c r="K35" s="718"/>
      <c r="L35" s="719"/>
      <c r="M35" s="306"/>
      <c r="N35" s="307"/>
    </row>
    <row r="36" spans="1:14" ht="12.75" customHeight="1" x14ac:dyDescent="0.25">
      <c r="A36" s="736"/>
      <c r="B36" s="737"/>
      <c r="C36" s="737"/>
      <c r="D36" s="737"/>
      <c r="E36" s="737"/>
      <c r="F36" s="738"/>
      <c r="G36" s="718"/>
      <c r="H36" s="719"/>
      <c r="I36" s="720"/>
      <c r="J36" s="721"/>
      <c r="K36" s="718"/>
      <c r="L36" s="719"/>
      <c r="M36" s="306"/>
      <c r="N36" s="307"/>
    </row>
    <row r="37" spans="1:14" x14ac:dyDescent="0.25">
      <c r="A37" s="736" t="s">
        <v>426</v>
      </c>
      <c r="B37" s="737"/>
      <c r="C37" s="737"/>
      <c r="D37" s="737"/>
      <c r="E37" s="737"/>
      <c r="F37" s="738"/>
      <c r="G37" s="718"/>
      <c r="H37" s="719"/>
      <c r="I37" s="720"/>
      <c r="J37" s="721"/>
      <c r="K37" s="718"/>
      <c r="L37" s="719"/>
      <c r="M37" s="306"/>
      <c r="N37" s="307"/>
    </row>
    <row r="38" spans="1:14" ht="24" customHeight="1" x14ac:dyDescent="0.25">
      <c r="A38" s="736"/>
      <c r="B38" s="737"/>
      <c r="C38" s="737"/>
      <c r="D38" s="737"/>
      <c r="E38" s="737"/>
      <c r="F38" s="738"/>
      <c r="G38" s="718"/>
      <c r="H38" s="719"/>
      <c r="I38" s="720"/>
      <c r="J38" s="721"/>
      <c r="K38" s="718"/>
      <c r="L38" s="719"/>
      <c r="M38" s="306"/>
      <c r="N38" s="307"/>
    </row>
    <row r="39" spans="1:14" x14ac:dyDescent="0.25">
      <c r="A39" s="736"/>
      <c r="B39" s="737"/>
      <c r="C39" s="737"/>
      <c r="D39" s="737"/>
      <c r="E39" s="737"/>
      <c r="F39" s="738"/>
      <c r="G39" s="718"/>
      <c r="H39" s="719"/>
      <c r="I39" s="720"/>
      <c r="J39" s="721"/>
      <c r="K39" s="718"/>
      <c r="L39" s="719"/>
      <c r="M39" s="306"/>
      <c r="N39" s="307"/>
    </row>
    <row r="40" spans="1:14" x14ac:dyDescent="0.25">
      <c r="A40" s="736" t="s">
        <v>427</v>
      </c>
      <c r="B40" s="737"/>
      <c r="C40" s="737"/>
      <c r="D40" s="737"/>
      <c r="E40" s="737"/>
      <c r="F40" s="738"/>
      <c r="G40" s="849">
        <v>5841.87</v>
      </c>
      <c r="H40" s="719"/>
      <c r="I40" s="847"/>
      <c r="J40" s="848"/>
      <c r="K40" s="718"/>
      <c r="L40" s="719"/>
      <c r="M40" s="306"/>
      <c r="N40" s="307"/>
    </row>
    <row r="41" spans="1:14" ht="31.5" customHeight="1" x14ac:dyDescent="0.25">
      <c r="A41" s="736" t="s">
        <v>428</v>
      </c>
      <c r="B41" s="737"/>
      <c r="C41" s="737"/>
      <c r="D41" s="737"/>
      <c r="E41" s="737"/>
      <c r="F41" s="738"/>
      <c r="G41" s="849">
        <v>1250</v>
      </c>
      <c r="H41" s="719"/>
      <c r="I41" s="326"/>
      <c r="J41" s="327"/>
      <c r="K41" s="306"/>
      <c r="L41" s="328"/>
      <c r="M41" s="306"/>
      <c r="N41" s="307"/>
    </row>
    <row r="42" spans="1:14" x14ac:dyDescent="0.25">
      <c r="A42" s="736" t="s">
        <v>429</v>
      </c>
      <c r="B42" s="737"/>
      <c r="C42" s="737"/>
      <c r="D42" s="737"/>
      <c r="E42" s="737"/>
      <c r="F42" s="738"/>
      <c r="G42" s="849">
        <f>G40+G41</f>
        <v>7091.87</v>
      </c>
      <c r="H42" s="719"/>
      <c r="I42" s="720"/>
      <c r="J42" s="721"/>
      <c r="K42" s="718"/>
      <c r="L42" s="719"/>
      <c r="M42" s="306"/>
      <c r="N42" s="307"/>
    </row>
    <row r="43" spans="1:14" x14ac:dyDescent="0.25">
      <c r="A43" s="736" t="s">
        <v>430</v>
      </c>
      <c r="B43" s="737"/>
      <c r="C43" s="737"/>
      <c r="D43" s="737"/>
      <c r="E43" s="737"/>
      <c r="F43" s="738"/>
      <c r="G43" s="718"/>
      <c r="H43" s="719"/>
      <c r="I43" s="720"/>
      <c r="J43" s="721"/>
      <c r="K43" s="718"/>
      <c r="L43" s="719"/>
      <c r="M43" s="306"/>
      <c r="N43" s="307"/>
    </row>
    <row r="44" spans="1:14" x14ac:dyDescent="0.25">
      <c r="A44" s="736"/>
      <c r="B44" s="737"/>
      <c r="C44" s="737"/>
      <c r="D44" s="737"/>
      <c r="E44" s="737"/>
      <c r="F44" s="738"/>
      <c r="G44" s="718"/>
      <c r="H44" s="719"/>
      <c r="I44" s="720"/>
      <c r="J44" s="721"/>
      <c r="K44" s="718"/>
      <c r="L44" s="719"/>
      <c r="M44" s="306"/>
      <c r="N44" s="307"/>
    </row>
    <row r="45" spans="1:14" x14ac:dyDescent="0.25">
      <c r="A45" s="736"/>
      <c r="B45" s="737"/>
      <c r="C45" s="737"/>
      <c r="D45" s="737"/>
      <c r="E45" s="737"/>
      <c r="F45" s="738"/>
      <c r="G45" s="718"/>
      <c r="H45" s="719"/>
      <c r="I45" s="720"/>
      <c r="J45" s="721"/>
      <c r="K45" s="718"/>
      <c r="L45" s="719"/>
      <c r="M45" s="306"/>
      <c r="N45" s="307"/>
    </row>
    <row r="46" spans="1:14" ht="48.75" customHeight="1" x14ac:dyDescent="0.25">
      <c r="A46" s="722"/>
      <c r="B46" s="723"/>
      <c r="C46" s="723"/>
      <c r="D46" s="723"/>
      <c r="E46" s="723"/>
      <c r="F46" s="721"/>
      <c r="G46" s="718"/>
      <c r="H46" s="719"/>
      <c r="I46" s="720"/>
      <c r="J46" s="721"/>
      <c r="K46" s="718"/>
      <c r="L46" s="719"/>
      <c r="M46" s="306"/>
      <c r="N46" s="307"/>
    </row>
    <row r="47" spans="1:14" ht="12" customHeight="1" thickBot="1" x14ac:dyDescent="0.3">
      <c r="A47" s="724"/>
      <c r="B47" s="725"/>
      <c r="C47" s="725"/>
      <c r="D47" s="725"/>
      <c r="E47" s="725"/>
      <c r="F47" s="715"/>
      <c r="G47" s="716"/>
      <c r="H47" s="717"/>
      <c r="I47" s="714"/>
      <c r="J47" s="715"/>
      <c r="K47" s="716"/>
      <c r="L47" s="717"/>
      <c r="M47" s="308"/>
      <c r="N47" s="309"/>
    </row>
    <row r="48" spans="1:14" ht="12" customHeight="1" x14ac:dyDescent="0.25">
      <c r="A48" s="310"/>
      <c r="B48" s="310"/>
      <c r="C48" s="310"/>
      <c r="D48" s="310"/>
      <c r="E48" s="310"/>
      <c r="F48" s="310"/>
      <c r="G48" s="310"/>
      <c r="H48" s="310"/>
      <c r="I48" s="310"/>
      <c r="J48" s="310"/>
      <c r="K48" s="310"/>
      <c r="L48" s="310"/>
      <c r="M48" s="310"/>
      <c r="N48" s="310"/>
    </row>
    <row r="49" spans="1:14" ht="12" customHeight="1" x14ac:dyDescent="0.25">
      <c r="A49" s="683" t="s">
        <v>294</v>
      </c>
      <c r="B49" s="684"/>
      <c r="C49" s="684"/>
      <c r="D49" s="684"/>
      <c r="E49" s="684"/>
      <c r="F49" s="684"/>
      <c r="G49" s="684"/>
      <c r="H49" s="684"/>
      <c r="I49" s="684"/>
      <c r="J49" s="684"/>
      <c r="K49" s="684"/>
      <c r="L49" s="684"/>
      <c r="M49" s="684"/>
      <c r="N49" s="685"/>
    </row>
    <row r="50" spans="1:14" ht="42.75" x14ac:dyDescent="0.25">
      <c r="A50" s="671" t="s">
        <v>295</v>
      </c>
      <c r="B50" s="671"/>
      <c r="C50" s="311" t="s">
        <v>296</v>
      </c>
      <c r="D50" s="311" t="s">
        <v>297</v>
      </c>
      <c r="E50" s="311" t="s">
        <v>298</v>
      </c>
      <c r="F50" s="311" t="s">
        <v>299</v>
      </c>
      <c r="G50" s="311" t="s">
        <v>300</v>
      </c>
      <c r="H50" s="311" t="s">
        <v>301</v>
      </c>
      <c r="I50" s="311" t="s">
        <v>302</v>
      </c>
      <c r="J50" s="311" t="s">
        <v>303</v>
      </c>
      <c r="K50" s="311" t="s">
        <v>304</v>
      </c>
      <c r="L50" s="311" t="s">
        <v>305</v>
      </c>
      <c r="M50" s="311" t="s">
        <v>306</v>
      </c>
      <c r="N50" s="311" t="s">
        <v>307</v>
      </c>
    </row>
    <row r="51" spans="1:14" ht="15" x14ac:dyDescent="0.25">
      <c r="A51" s="706">
        <f>IF(A22&gt;0,A22,"")</f>
        <v>1</v>
      </c>
      <c r="B51" s="707"/>
      <c r="C51" s="312"/>
      <c r="D51" s="312"/>
      <c r="E51" s="313" t="s">
        <v>325</v>
      </c>
      <c r="F51" s="313" t="s">
        <v>325</v>
      </c>
      <c r="G51" s="312"/>
      <c r="H51" s="312"/>
      <c r="I51" s="312"/>
      <c r="J51" s="312"/>
      <c r="K51" s="312"/>
      <c r="L51" s="312"/>
      <c r="M51" s="312"/>
      <c r="N51" s="312"/>
    </row>
    <row r="52" spans="1:14" ht="15.75" thickBot="1" x14ac:dyDescent="0.3">
      <c r="A52" s="708"/>
      <c r="B52" s="709"/>
      <c r="C52" s="314"/>
      <c r="D52" s="314"/>
      <c r="E52" s="314"/>
      <c r="F52" s="314"/>
      <c r="G52" s="314"/>
      <c r="H52" s="314"/>
      <c r="I52" s="314"/>
      <c r="J52" s="314"/>
      <c r="K52" s="314"/>
      <c r="L52" s="314"/>
      <c r="M52" s="314"/>
      <c r="N52" s="314"/>
    </row>
    <row r="53" spans="1:14" ht="15" x14ac:dyDescent="0.25">
      <c r="A53" s="706">
        <f>IF(A23&gt;0,A23,"")</f>
        <v>2</v>
      </c>
      <c r="B53" s="707"/>
      <c r="C53" s="315"/>
      <c r="D53" s="316"/>
      <c r="E53" s="316"/>
      <c r="F53" s="316" t="s">
        <v>325</v>
      </c>
      <c r="G53" s="315"/>
      <c r="H53" s="315"/>
      <c r="I53" s="315"/>
      <c r="J53" s="315"/>
      <c r="K53" s="315"/>
      <c r="L53" s="315"/>
      <c r="M53" s="315"/>
      <c r="N53" s="315"/>
    </row>
    <row r="54" spans="1:14" ht="15.75" thickBot="1" x14ac:dyDescent="0.3">
      <c r="A54" s="708"/>
      <c r="B54" s="709"/>
      <c r="C54" s="314"/>
      <c r="D54" s="314"/>
      <c r="E54" s="314"/>
      <c r="F54" s="314"/>
      <c r="G54" s="314"/>
      <c r="H54" s="314"/>
      <c r="I54" s="314"/>
      <c r="J54" s="314"/>
      <c r="K54" s="314"/>
      <c r="L54" s="314"/>
      <c r="M54" s="314"/>
      <c r="N54" s="314"/>
    </row>
    <row r="55" spans="1:14" ht="15" x14ac:dyDescent="0.25">
      <c r="A55" s="706">
        <f>IF(A24&gt;0,A24,"")</f>
        <v>3</v>
      </c>
      <c r="B55" s="707"/>
      <c r="C55" s="315"/>
      <c r="D55" s="315"/>
      <c r="E55" s="316"/>
      <c r="F55" s="316" t="s">
        <v>325</v>
      </c>
      <c r="G55" s="315"/>
      <c r="H55" s="315"/>
      <c r="I55" s="315"/>
      <c r="J55" s="315"/>
      <c r="K55" s="315"/>
      <c r="L55" s="315"/>
      <c r="M55" s="315"/>
      <c r="N55" s="315"/>
    </row>
    <row r="56" spans="1:14" ht="15.75" thickBot="1" x14ac:dyDescent="0.3">
      <c r="A56" s="708"/>
      <c r="B56" s="709"/>
      <c r="C56" s="314"/>
      <c r="D56" s="314"/>
      <c r="E56" s="314"/>
      <c r="F56" s="314"/>
      <c r="G56" s="314"/>
      <c r="H56" s="314"/>
      <c r="I56" s="314"/>
      <c r="J56" s="314"/>
      <c r="K56" s="314"/>
      <c r="L56" s="314"/>
      <c r="M56" s="314"/>
      <c r="N56" s="314"/>
    </row>
    <row r="57" spans="1:14" ht="15" x14ac:dyDescent="0.25">
      <c r="A57" s="706">
        <f>IF(A25&gt;0,A25,"")</f>
        <v>4</v>
      </c>
      <c r="B57" s="707"/>
      <c r="C57" s="315"/>
      <c r="D57" s="315"/>
      <c r="E57" s="316" t="s">
        <v>325</v>
      </c>
      <c r="F57" s="316" t="s">
        <v>325</v>
      </c>
      <c r="G57" s="316" t="s">
        <v>325</v>
      </c>
      <c r="H57" s="316" t="s">
        <v>284</v>
      </c>
      <c r="I57" s="315"/>
      <c r="J57" s="315"/>
      <c r="K57" s="315"/>
      <c r="L57" s="315"/>
      <c r="M57" s="315"/>
      <c r="N57" s="315"/>
    </row>
    <row r="58" spans="1:14" ht="15.75" thickBot="1" x14ac:dyDescent="0.3">
      <c r="A58" s="708"/>
      <c r="B58" s="709"/>
      <c r="C58" s="314"/>
      <c r="D58" s="314"/>
      <c r="E58" s="314"/>
      <c r="F58" s="314"/>
      <c r="G58" s="314"/>
      <c r="H58" s="314"/>
      <c r="I58" s="314"/>
      <c r="J58" s="314"/>
      <c r="K58" s="314"/>
      <c r="L58" s="314"/>
      <c r="M58" s="314"/>
      <c r="N58" s="314"/>
    </row>
    <row r="59" spans="1:14" ht="15" x14ac:dyDescent="0.25">
      <c r="A59" s="706">
        <f>IF(H22&gt;0,H22,"")</f>
        <v>5</v>
      </c>
      <c r="B59" s="707"/>
      <c r="C59" s="315"/>
      <c r="D59" s="315"/>
      <c r="E59" s="316"/>
      <c r="F59" s="316" t="s">
        <v>325</v>
      </c>
      <c r="G59" s="316" t="s">
        <v>325</v>
      </c>
      <c r="H59" s="316" t="s">
        <v>284</v>
      </c>
      <c r="I59" s="315"/>
      <c r="J59" s="315"/>
      <c r="K59" s="315"/>
      <c r="L59" s="315"/>
      <c r="M59" s="315"/>
      <c r="N59" s="315"/>
    </row>
    <row r="60" spans="1:14" ht="10.5" customHeight="1" thickBot="1" x14ac:dyDescent="0.3">
      <c r="A60" s="708"/>
      <c r="B60" s="709"/>
      <c r="C60" s="314"/>
      <c r="D60" s="314"/>
      <c r="E60" s="314"/>
      <c r="F60" s="314"/>
      <c r="G60" s="314"/>
      <c r="H60" s="314"/>
      <c r="I60" s="314"/>
      <c r="J60" s="314"/>
      <c r="K60" s="314"/>
      <c r="L60" s="314"/>
      <c r="M60" s="314"/>
      <c r="N60" s="314"/>
    </row>
    <row r="61" spans="1:14" ht="1.5" hidden="1" customHeight="1" x14ac:dyDescent="0.25">
      <c r="A61" s="706">
        <f>IF(H23&gt;0,H23,"")</f>
        <v>6</v>
      </c>
      <c r="B61" s="707"/>
      <c r="C61" s="315"/>
      <c r="D61" s="315"/>
      <c r="E61" s="315"/>
      <c r="F61" s="316" t="s">
        <v>325</v>
      </c>
      <c r="G61" s="316" t="s">
        <v>325</v>
      </c>
      <c r="H61" s="316" t="s">
        <v>284</v>
      </c>
      <c r="I61" s="315"/>
      <c r="J61" s="315"/>
      <c r="K61" s="315"/>
      <c r="L61" s="315"/>
      <c r="M61" s="315"/>
      <c r="N61" s="315"/>
    </row>
    <row r="62" spans="1:14" ht="13.5" hidden="1" customHeight="1" thickBot="1" x14ac:dyDescent="0.3">
      <c r="A62" s="708"/>
      <c r="B62" s="709"/>
      <c r="C62" s="317"/>
      <c r="D62" s="317"/>
      <c r="E62" s="317"/>
      <c r="F62" s="317"/>
      <c r="G62" s="317"/>
      <c r="H62" s="317"/>
      <c r="I62" s="317"/>
      <c r="J62" s="317"/>
      <c r="K62" s="317"/>
      <c r="L62" s="317"/>
      <c r="M62" s="317"/>
      <c r="N62" s="317"/>
    </row>
    <row r="63" spans="1:14" ht="12.75" hidden="1" customHeight="1" x14ac:dyDescent="0.25">
      <c r="A63" s="706">
        <f>IF(H24&gt;0,H24,"")</f>
        <v>7</v>
      </c>
      <c r="B63" s="707"/>
      <c r="C63" s="315"/>
      <c r="D63" s="315"/>
      <c r="E63" s="315"/>
      <c r="F63" s="316" t="s">
        <v>325</v>
      </c>
      <c r="G63" s="316" t="s">
        <v>325</v>
      </c>
      <c r="H63" s="316" t="s">
        <v>284</v>
      </c>
      <c r="I63" s="315"/>
      <c r="J63" s="315"/>
      <c r="K63" s="315"/>
      <c r="L63" s="315"/>
      <c r="M63" s="315"/>
      <c r="N63" s="315"/>
    </row>
    <row r="64" spans="1:14" ht="13.5" hidden="1" customHeight="1" thickBot="1" x14ac:dyDescent="0.3">
      <c r="A64" s="708"/>
      <c r="B64" s="709"/>
      <c r="C64" s="317"/>
      <c r="D64" s="317"/>
      <c r="E64" s="317"/>
      <c r="F64" s="317"/>
      <c r="G64" s="317"/>
      <c r="H64" s="317"/>
      <c r="I64" s="317"/>
      <c r="J64" s="317"/>
      <c r="K64" s="317"/>
      <c r="L64" s="317"/>
      <c r="M64" s="317"/>
      <c r="N64" s="317"/>
    </row>
    <row r="65" spans="1:14" ht="12.75" hidden="1" customHeight="1" x14ac:dyDescent="0.25">
      <c r="A65" s="706">
        <f>IF(H25&gt;0,H25,"")</f>
        <v>8</v>
      </c>
      <c r="B65" s="707"/>
      <c r="C65" s="315"/>
      <c r="D65" s="315"/>
      <c r="E65" s="316" t="s">
        <v>325</v>
      </c>
      <c r="F65" s="316" t="s">
        <v>325</v>
      </c>
      <c r="G65" s="316" t="s">
        <v>325</v>
      </c>
      <c r="H65" s="316" t="s">
        <v>325</v>
      </c>
      <c r="I65" s="316" t="s">
        <v>284</v>
      </c>
      <c r="J65" s="316" t="s">
        <v>284</v>
      </c>
      <c r="K65" s="316" t="s">
        <v>373</v>
      </c>
      <c r="L65" s="315"/>
      <c r="M65" s="315"/>
      <c r="N65" s="315"/>
    </row>
    <row r="66" spans="1:14" ht="13.5" hidden="1" customHeight="1" thickBot="1" x14ac:dyDescent="0.3">
      <c r="A66" s="708"/>
      <c r="B66" s="709"/>
      <c r="C66" s="318"/>
      <c r="D66" s="318"/>
      <c r="E66" s="318"/>
      <c r="F66" s="318"/>
      <c r="G66" s="318"/>
      <c r="H66" s="318"/>
      <c r="I66" s="318"/>
      <c r="J66" s="318"/>
      <c r="K66" s="318"/>
      <c r="L66" s="318"/>
      <c r="M66" s="318"/>
      <c r="N66" s="318"/>
    </row>
    <row r="67" spans="1:14" ht="15" x14ac:dyDescent="0.25">
      <c r="A67" s="310"/>
      <c r="B67" s="310"/>
      <c r="C67" s="310"/>
      <c r="D67" s="310"/>
      <c r="E67" s="310"/>
      <c r="F67" s="310"/>
      <c r="G67" s="310"/>
      <c r="H67" s="310"/>
      <c r="I67" s="310"/>
      <c r="J67" s="310"/>
      <c r="K67" s="310"/>
      <c r="L67" s="310"/>
      <c r="M67" s="310"/>
      <c r="N67" s="310"/>
    </row>
    <row r="68" spans="1:14" ht="15" x14ac:dyDescent="0.25">
      <c r="A68" s="710" t="s">
        <v>389</v>
      </c>
      <c r="B68" s="711"/>
      <c r="C68" s="711"/>
      <c r="D68" s="711"/>
      <c r="E68" s="712"/>
      <c r="F68" s="712"/>
      <c r="G68" s="713"/>
      <c r="H68" s="683" t="s">
        <v>389</v>
      </c>
      <c r="I68" s="684"/>
      <c r="J68" s="684"/>
      <c r="K68" s="684"/>
      <c r="L68" s="712"/>
      <c r="M68" s="712"/>
      <c r="N68" s="713"/>
    </row>
    <row r="69" spans="1:14" ht="31.5" customHeight="1" x14ac:dyDescent="0.25">
      <c r="A69" s="671" t="s">
        <v>390</v>
      </c>
      <c r="B69" s="671"/>
      <c r="C69" s="671"/>
      <c r="D69" s="671"/>
      <c r="E69" s="671"/>
      <c r="F69" s="704"/>
      <c r="G69" s="704"/>
      <c r="H69" s="671" t="s">
        <v>390</v>
      </c>
      <c r="I69" s="671"/>
      <c r="J69" s="671"/>
      <c r="K69" s="671"/>
      <c r="L69" s="671"/>
      <c r="M69" s="704"/>
      <c r="N69" s="704"/>
    </row>
    <row r="70" spans="1:14" ht="15" x14ac:dyDescent="0.25">
      <c r="A70" s="671" t="s">
        <v>391</v>
      </c>
      <c r="B70" s="671"/>
      <c r="C70" s="671"/>
      <c r="D70" s="671"/>
      <c r="E70" s="671"/>
      <c r="F70" s="704"/>
      <c r="G70" s="704"/>
      <c r="H70" s="671" t="s">
        <v>391</v>
      </c>
      <c r="I70" s="671"/>
      <c r="J70" s="671"/>
      <c r="K70" s="671"/>
      <c r="L70" s="671"/>
      <c r="M70" s="704"/>
      <c r="N70" s="704"/>
    </row>
    <row r="71" spans="1:14" ht="15" x14ac:dyDescent="0.25">
      <c r="A71" s="710" t="s">
        <v>389</v>
      </c>
      <c r="B71" s="711"/>
      <c r="C71" s="711"/>
      <c r="D71" s="711"/>
      <c r="E71" s="712"/>
      <c r="F71" s="712"/>
      <c r="G71" s="713"/>
      <c r="H71" s="683" t="s">
        <v>392</v>
      </c>
      <c r="I71" s="684"/>
      <c r="J71" s="684"/>
      <c r="K71" s="684"/>
      <c r="L71" s="712"/>
      <c r="M71" s="712"/>
      <c r="N71" s="713"/>
    </row>
    <row r="72" spans="1:14" ht="10.5" customHeight="1" x14ac:dyDescent="0.25">
      <c r="A72" s="671" t="s">
        <v>390</v>
      </c>
      <c r="B72" s="671"/>
      <c r="C72" s="671"/>
      <c r="D72" s="671"/>
      <c r="E72" s="671"/>
      <c r="F72" s="704"/>
      <c r="G72" s="704"/>
      <c r="H72" s="671" t="s">
        <v>390</v>
      </c>
      <c r="I72" s="671"/>
      <c r="J72" s="671"/>
      <c r="K72" s="671"/>
      <c r="L72" s="671"/>
      <c r="M72" s="704"/>
      <c r="N72" s="704"/>
    </row>
    <row r="73" spans="1:14" ht="12.75" hidden="1" customHeight="1" x14ac:dyDescent="0.25">
      <c r="A73" s="671" t="s">
        <v>391</v>
      </c>
      <c r="B73" s="671"/>
      <c r="C73" s="671"/>
      <c r="D73" s="671"/>
      <c r="E73" s="671"/>
      <c r="F73" s="704"/>
      <c r="G73" s="704"/>
      <c r="H73" s="671" t="s">
        <v>391</v>
      </c>
      <c r="I73" s="671"/>
      <c r="J73" s="671"/>
      <c r="K73" s="671"/>
      <c r="L73" s="671"/>
      <c r="M73" s="704"/>
      <c r="N73" s="704"/>
    </row>
    <row r="74" spans="1:14" ht="12.75" hidden="1" customHeight="1" x14ac:dyDescent="0.25">
      <c r="A74" s="310"/>
      <c r="B74" s="310"/>
      <c r="C74" s="310"/>
      <c r="D74" s="310"/>
      <c r="E74" s="310"/>
      <c r="F74" s="310"/>
      <c r="G74" s="310"/>
      <c r="H74" s="310"/>
      <c r="I74" s="310"/>
      <c r="J74" s="310"/>
      <c r="K74" s="310"/>
      <c r="L74" s="310"/>
      <c r="M74" s="310"/>
      <c r="N74" s="310"/>
    </row>
    <row r="75" spans="1:14" ht="12.75" hidden="1" customHeight="1" x14ac:dyDescent="0.25">
      <c r="A75" s="705" t="s">
        <v>393</v>
      </c>
      <c r="B75" s="705"/>
      <c r="C75" s="705"/>
      <c r="D75" s="705"/>
      <c r="E75" s="705"/>
      <c r="F75" s="705"/>
      <c r="G75" s="705"/>
      <c r="H75" s="705" t="s">
        <v>393</v>
      </c>
      <c r="I75" s="705"/>
      <c r="J75" s="705"/>
      <c r="K75" s="705"/>
      <c r="L75" s="705"/>
      <c r="M75" s="705"/>
      <c r="N75" s="705"/>
    </row>
    <row r="76" spans="1:14" ht="12.75" hidden="1" customHeight="1" x14ac:dyDescent="0.25">
      <c r="A76" s="671" t="s">
        <v>394</v>
      </c>
      <c r="B76" s="671"/>
      <c r="C76" s="672"/>
      <c r="D76" s="673"/>
      <c r="E76" s="673"/>
      <c r="F76" s="673"/>
      <c r="G76" s="674"/>
      <c r="H76" s="671" t="s">
        <v>395</v>
      </c>
      <c r="I76" s="671"/>
      <c r="J76" s="672"/>
      <c r="K76" s="673"/>
      <c r="L76" s="673"/>
      <c r="M76" s="673"/>
      <c r="N76" s="674"/>
    </row>
    <row r="77" spans="1:14" x14ac:dyDescent="0.25">
      <c r="A77" s="671"/>
      <c r="B77" s="671"/>
      <c r="C77" s="675"/>
      <c r="D77" s="676"/>
      <c r="E77" s="676"/>
      <c r="F77" s="676"/>
      <c r="G77" s="677"/>
      <c r="H77" s="671"/>
      <c r="I77" s="671"/>
      <c r="J77" s="675"/>
      <c r="K77" s="676"/>
      <c r="L77" s="676"/>
      <c r="M77" s="676"/>
      <c r="N77" s="677"/>
    </row>
    <row r="78" spans="1:14" x14ac:dyDescent="0.25">
      <c r="A78" s="671"/>
      <c r="B78" s="671"/>
      <c r="C78" s="678"/>
      <c r="D78" s="679"/>
      <c r="E78" s="679"/>
      <c r="F78" s="679"/>
      <c r="G78" s="680"/>
      <c r="H78" s="671"/>
      <c r="I78" s="671"/>
      <c r="J78" s="678"/>
      <c r="K78" s="679"/>
      <c r="L78" s="679"/>
      <c r="M78" s="679"/>
      <c r="N78" s="680"/>
    </row>
    <row r="79" spans="1:14" x14ac:dyDescent="0.25">
      <c r="A79" s="671" t="s">
        <v>396</v>
      </c>
      <c r="B79" s="671"/>
      <c r="C79" s="672"/>
      <c r="D79" s="673"/>
      <c r="E79" s="673"/>
      <c r="F79" s="673"/>
      <c r="G79" s="674"/>
      <c r="H79" s="671" t="s">
        <v>396</v>
      </c>
      <c r="I79" s="671"/>
      <c r="J79" s="672"/>
      <c r="K79" s="673"/>
      <c r="L79" s="673"/>
      <c r="M79" s="673"/>
      <c r="N79" s="674"/>
    </row>
    <row r="80" spans="1:14" x14ac:dyDescent="0.25">
      <c r="A80" s="671"/>
      <c r="B80" s="671"/>
      <c r="C80" s="675"/>
      <c r="D80" s="676"/>
      <c r="E80" s="676"/>
      <c r="F80" s="676"/>
      <c r="G80" s="677"/>
      <c r="H80" s="671"/>
      <c r="I80" s="671"/>
      <c r="J80" s="675"/>
      <c r="K80" s="676"/>
      <c r="L80" s="676"/>
      <c r="M80" s="676"/>
      <c r="N80" s="677"/>
    </row>
    <row r="81" spans="1:14" x14ac:dyDescent="0.25">
      <c r="A81" s="671"/>
      <c r="B81" s="671"/>
      <c r="C81" s="678"/>
      <c r="D81" s="679"/>
      <c r="E81" s="679"/>
      <c r="F81" s="679"/>
      <c r="G81" s="680"/>
      <c r="H81" s="671"/>
      <c r="I81" s="671"/>
      <c r="J81" s="678"/>
      <c r="K81" s="679"/>
      <c r="L81" s="679"/>
      <c r="M81" s="679"/>
      <c r="N81" s="680"/>
    </row>
    <row r="82" spans="1:14" ht="15" x14ac:dyDescent="0.25">
      <c r="A82" s="705" t="s">
        <v>397</v>
      </c>
      <c r="B82" s="705"/>
      <c r="C82" s="705"/>
      <c r="D82" s="705"/>
      <c r="E82" s="705"/>
      <c r="F82" s="705"/>
      <c r="G82" s="705"/>
      <c r="H82" s="705" t="s">
        <v>397</v>
      </c>
      <c r="I82" s="705"/>
      <c r="J82" s="705"/>
      <c r="K82" s="705"/>
      <c r="L82" s="705"/>
      <c r="M82" s="705"/>
      <c r="N82" s="705"/>
    </row>
    <row r="83" spans="1:14" x14ac:dyDescent="0.25">
      <c r="A83" s="671" t="s">
        <v>398</v>
      </c>
      <c r="B83" s="671"/>
      <c r="C83" s="672"/>
      <c r="D83" s="673"/>
      <c r="E83" s="673"/>
      <c r="F83" s="673"/>
      <c r="G83" s="674"/>
      <c r="H83" s="671" t="s">
        <v>399</v>
      </c>
      <c r="I83" s="671"/>
      <c r="J83" s="672"/>
      <c r="K83" s="673"/>
      <c r="L83" s="673"/>
      <c r="M83" s="673"/>
      <c r="N83" s="674"/>
    </row>
    <row r="84" spans="1:14" x14ac:dyDescent="0.25">
      <c r="A84" s="671"/>
      <c r="B84" s="671"/>
      <c r="C84" s="675"/>
      <c r="D84" s="676"/>
      <c r="E84" s="676"/>
      <c r="F84" s="676"/>
      <c r="G84" s="677"/>
      <c r="H84" s="671"/>
      <c r="I84" s="671"/>
      <c r="J84" s="675"/>
      <c r="K84" s="676"/>
      <c r="L84" s="676"/>
      <c r="M84" s="676"/>
      <c r="N84" s="677"/>
    </row>
    <row r="85" spans="1:14" x14ac:dyDescent="0.25">
      <c r="A85" s="671"/>
      <c r="B85" s="671"/>
      <c r="C85" s="678"/>
      <c r="D85" s="679"/>
      <c r="E85" s="679"/>
      <c r="F85" s="679"/>
      <c r="G85" s="680"/>
      <c r="H85" s="671"/>
      <c r="I85" s="671"/>
      <c r="J85" s="678"/>
      <c r="K85" s="679"/>
      <c r="L85" s="679"/>
      <c r="M85" s="679"/>
      <c r="N85" s="680"/>
    </row>
    <row r="86" spans="1:14" x14ac:dyDescent="0.25">
      <c r="A86" s="671" t="s">
        <v>400</v>
      </c>
      <c r="B86" s="671"/>
      <c r="C86" s="672"/>
      <c r="D86" s="673"/>
      <c r="E86" s="673"/>
      <c r="F86" s="673"/>
      <c r="G86" s="674"/>
      <c r="H86" s="671" t="s">
        <v>400</v>
      </c>
      <c r="I86" s="671"/>
      <c r="J86" s="672"/>
      <c r="K86" s="673"/>
      <c r="L86" s="673"/>
      <c r="M86" s="673"/>
      <c r="N86" s="674"/>
    </row>
    <row r="87" spans="1:14" x14ac:dyDescent="0.25">
      <c r="A87" s="671"/>
      <c r="B87" s="671"/>
      <c r="C87" s="675"/>
      <c r="D87" s="676"/>
      <c r="E87" s="676"/>
      <c r="F87" s="676"/>
      <c r="G87" s="677"/>
      <c r="H87" s="671"/>
      <c r="I87" s="671"/>
      <c r="J87" s="675"/>
      <c r="K87" s="676"/>
      <c r="L87" s="676"/>
      <c r="M87" s="676"/>
      <c r="N87" s="677"/>
    </row>
    <row r="88" spans="1:14" x14ac:dyDescent="0.25">
      <c r="A88" s="671"/>
      <c r="B88" s="671"/>
      <c r="C88" s="678"/>
      <c r="D88" s="679"/>
      <c r="E88" s="679"/>
      <c r="F88" s="679"/>
      <c r="G88" s="680"/>
      <c r="H88" s="671"/>
      <c r="I88" s="671"/>
      <c r="J88" s="678"/>
      <c r="K88" s="679"/>
      <c r="L88" s="679"/>
      <c r="M88" s="679"/>
      <c r="N88" s="680"/>
    </row>
    <row r="89" spans="1:14" ht="15" x14ac:dyDescent="0.25">
      <c r="A89" s="310"/>
      <c r="B89" s="310"/>
      <c r="C89" s="310"/>
      <c r="D89" s="310"/>
      <c r="E89" s="310"/>
      <c r="F89" s="310"/>
      <c r="G89" s="310"/>
      <c r="H89" s="310"/>
      <c r="I89" s="310"/>
      <c r="J89" s="310"/>
      <c r="K89" s="310"/>
      <c r="L89" s="310"/>
      <c r="M89" s="310"/>
      <c r="N89" s="310"/>
    </row>
    <row r="90" spans="1:14" ht="15" x14ac:dyDescent="0.25">
      <c r="A90" s="683" t="s">
        <v>401</v>
      </c>
      <c r="B90" s="684"/>
      <c r="C90" s="684"/>
      <c r="D90" s="684"/>
      <c r="E90" s="684"/>
      <c r="F90" s="684"/>
      <c r="G90" s="684"/>
      <c r="H90" s="684"/>
      <c r="I90" s="684"/>
      <c r="J90" s="684"/>
      <c r="K90" s="684"/>
      <c r="L90" s="684"/>
      <c r="M90" s="684"/>
      <c r="N90" s="685"/>
    </row>
    <row r="91" spans="1:14" ht="15" x14ac:dyDescent="0.25">
      <c r="A91" s="319" t="s">
        <v>309</v>
      </c>
      <c r="B91" s="686" t="s">
        <v>310</v>
      </c>
      <c r="C91" s="686"/>
      <c r="D91" s="686"/>
      <c r="E91" s="686"/>
      <c r="F91" s="686"/>
      <c r="G91" s="686" t="s">
        <v>402</v>
      </c>
      <c r="H91" s="686"/>
      <c r="I91" s="686" t="s">
        <v>311</v>
      </c>
      <c r="J91" s="686"/>
      <c r="K91" s="686" t="s">
        <v>403</v>
      </c>
      <c r="L91" s="686"/>
      <c r="M91" s="687" t="s">
        <v>314</v>
      </c>
      <c r="N91" s="687"/>
    </row>
    <row r="92" spans="1:14" ht="15" x14ac:dyDescent="0.25">
      <c r="A92" s="313" t="s">
        <v>405</v>
      </c>
      <c r="B92" s="860" t="s">
        <v>350</v>
      </c>
      <c r="C92" s="861"/>
      <c r="D92" s="861"/>
      <c r="E92" s="861"/>
      <c r="F92" s="862"/>
      <c r="G92" s="691"/>
      <c r="H92" s="692"/>
      <c r="I92" s="693"/>
      <c r="J92" s="694"/>
      <c r="K92" s="695"/>
      <c r="L92" s="696"/>
      <c r="M92" s="697"/>
      <c r="N92" s="698"/>
    </row>
    <row r="93" spans="1:14" ht="15" x14ac:dyDescent="0.25">
      <c r="A93" s="320" t="s">
        <v>406</v>
      </c>
      <c r="B93" s="863" t="s">
        <v>351</v>
      </c>
      <c r="C93" s="864"/>
      <c r="D93" s="864"/>
      <c r="E93" s="864"/>
      <c r="F93" s="865"/>
      <c r="G93" s="702"/>
      <c r="H93" s="703"/>
      <c r="I93" s="809"/>
      <c r="J93" s="810"/>
      <c r="K93" s="811"/>
      <c r="L93" s="812"/>
      <c r="M93" s="681"/>
      <c r="N93" s="682"/>
    </row>
    <row r="94" spans="1:14" ht="15" x14ac:dyDescent="0.25">
      <c r="A94" s="321"/>
      <c r="B94" s="863"/>
      <c r="C94" s="864"/>
      <c r="D94" s="864"/>
      <c r="E94" s="864"/>
      <c r="F94" s="865"/>
      <c r="G94" s="702"/>
      <c r="H94" s="703"/>
      <c r="I94" s="809"/>
      <c r="J94" s="810"/>
      <c r="K94" s="811"/>
      <c r="L94" s="812"/>
      <c r="M94" s="681"/>
      <c r="N94" s="682"/>
    </row>
    <row r="95" spans="1:14" ht="15" x14ac:dyDescent="0.25">
      <c r="A95" s="321"/>
      <c r="B95" s="813"/>
      <c r="C95" s="700"/>
      <c r="D95" s="700"/>
      <c r="E95" s="700"/>
      <c r="F95" s="701"/>
      <c r="G95" s="702"/>
      <c r="H95" s="703"/>
      <c r="I95" s="809"/>
      <c r="J95" s="810"/>
      <c r="K95" s="811"/>
      <c r="L95" s="812"/>
      <c r="M95" s="681"/>
      <c r="N95" s="682"/>
    </row>
    <row r="96" spans="1:14" ht="15" x14ac:dyDescent="0.25">
      <c r="A96" s="321"/>
      <c r="B96" s="813"/>
      <c r="C96" s="700"/>
      <c r="D96" s="700"/>
      <c r="E96" s="700"/>
      <c r="F96" s="701"/>
      <c r="G96" s="702"/>
      <c r="H96" s="703"/>
      <c r="I96" s="809"/>
      <c r="J96" s="810"/>
      <c r="K96" s="811"/>
      <c r="L96" s="812"/>
      <c r="M96" s="681"/>
      <c r="N96" s="682"/>
    </row>
    <row r="97" spans="1:14" ht="15" x14ac:dyDescent="0.25">
      <c r="A97" s="321"/>
      <c r="B97" s="813"/>
      <c r="C97" s="700"/>
      <c r="D97" s="700"/>
      <c r="E97" s="700"/>
      <c r="F97" s="701"/>
      <c r="G97" s="702"/>
      <c r="H97" s="703"/>
      <c r="I97" s="809"/>
      <c r="J97" s="810"/>
      <c r="K97" s="811"/>
      <c r="L97" s="812"/>
      <c r="M97" s="681"/>
      <c r="N97" s="682"/>
    </row>
    <row r="98" spans="1:14" ht="15" x14ac:dyDescent="0.25">
      <c r="A98" s="321"/>
      <c r="B98" s="813"/>
      <c r="C98" s="700"/>
      <c r="D98" s="700"/>
      <c r="E98" s="700"/>
      <c r="F98" s="701"/>
      <c r="G98" s="702"/>
      <c r="H98" s="703"/>
      <c r="I98" s="809"/>
      <c r="J98" s="810"/>
      <c r="K98" s="811"/>
      <c r="L98" s="812"/>
      <c r="M98" s="681"/>
      <c r="N98" s="682"/>
    </row>
    <row r="99" spans="1:14" ht="15" x14ac:dyDescent="0.25">
      <c r="A99" s="321"/>
      <c r="B99" s="813"/>
      <c r="C99" s="700"/>
      <c r="D99" s="700"/>
      <c r="E99" s="700"/>
      <c r="F99" s="701"/>
      <c r="G99" s="702"/>
      <c r="H99" s="703"/>
      <c r="I99" s="809"/>
      <c r="J99" s="810"/>
      <c r="K99" s="811"/>
      <c r="L99" s="812"/>
      <c r="M99" s="681"/>
      <c r="N99" s="682"/>
    </row>
    <row r="100" spans="1:14" ht="15" x14ac:dyDescent="0.25">
      <c r="A100" s="321"/>
      <c r="B100" s="813"/>
      <c r="C100" s="700"/>
      <c r="D100" s="700"/>
      <c r="E100" s="700"/>
      <c r="F100" s="701"/>
      <c r="G100" s="702"/>
      <c r="H100" s="703"/>
      <c r="I100" s="809"/>
      <c r="J100" s="810"/>
      <c r="K100" s="811"/>
      <c r="L100" s="812"/>
      <c r="M100" s="681"/>
      <c r="N100" s="682"/>
    </row>
    <row r="101" spans="1:14" ht="15" x14ac:dyDescent="0.25">
      <c r="A101" s="321"/>
      <c r="B101" s="813"/>
      <c r="C101" s="700"/>
      <c r="D101" s="700"/>
      <c r="E101" s="700"/>
      <c r="F101" s="701"/>
      <c r="G101" s="702"/>
      <c r="H101" s="703"/>
      <c r="I101" s="809"/>
      <c r="J101" s="810"/>
      <c r="K101" s="811"/>
      <c r="L101" s="812"/>
      <c r="M101" s="681"/>
      <c r="N101" s="682"/>
    </row>
    <row r="102" spans="1:14" ht="15" x14ac:dyDescent="0.25">
      <c r="A102" s="321"/>
      <c r="B102" s="813"/>
      <c r="C102" s="700"/>
      <c r="D102" s="700"/>
      <c r="E102" s="700"/>
      <c r="F102" s="701"/>
      <c r="G102" s="702"/>
      <c r="H102" s="703"/>
      <c r="I102" s="809"/>
      <c r="J102" s="810"/>
      <c r="K102" s="811"/>
      <c r="L102" s="812"/>
      <c r="M102" s="681"/>
      <c r="N102" s="682"/>
    </row>
    <row r="103" spans="1:14" ht="15" x14ac:dyDescent="0.25">
      <c r="A103" s="321"/>
      <c r="B103" s="813"/>
      <c r="C103" s="700"/>
      <c r="D103" s="700"/>
      <c r="E103" s="700"/>
      <c r="F103" s="701"/>
      <c r="G103" s="702"/>
      <c r="H103" s="703"/>
      <c r="I103" s="809"/>
      <c r="J103" s="810"/>
      <c r="K103" s="811"/>
      <c r="L103" s="812"/>
      <c r="M103" s="681"/>
      <c r="N103" s="682"/>
    </row>
    <row r="104" spans="1:14" ht="15" x14ac:dyDescent="0.25">
      <c r="A104" s="322"/>
      <c r="B104" s="814"/>
      <c r="C104" s="815"/>
      <c r="D104" s="815"/>
      <c r="E104" s="815"/>
      <c r="F104" s="816"/>
      <c r="G104" s="817"/>
      <c r="H104" s="818"/>
      <c r="I104" s="819"/>
      <c r="J104" s="820"/>
      <c r="K104" s="821"/>
      <c r="L104" s="822"/>
      <c r="M104" s="823"/>
      <c r="N104" s="824"/>
    </row>
    <row r="105" spans="1:14" ht="15" x14ac:dyDescent="0.25">
      <c r="A105" s="323">
        <f>COUNTA(B92:F104)</f>
        <v>2</v>
      </c>
      <c r="B105" s="825" t="s">
        <v>315</v>
      </c>
      <c r="C105" s="825"/>
      <c r="D105" s="825"/>
      <c r="E105" s="825"/>
      <c r="F105" s="825"/>
      <c r="G105" s="825"/>
      <c r="H105" s="825"/>
      <c r="I105" s="825"/>
      <c r="J105" s="825"/>
      <c r="K105" s="825"/>
      <c r="L105" s="826"/>
      <c r="M105" s="827"/>
      <c r="N105" s="827"/>
    </row>
    <row r="106" spans="1:14" ht="15" x14ac:dyDescent="0.25">
      <c r="A106" s="310"/>
      <c r="B106" s="310"/>
      <c r="C106" s="310"/>
      <c r="D106" s="310"/>
      <c r="E106" s="310"/>
      <c r="F106" s="310"/>
      <c r="G106" s="310"/>
      <c r="H106" s="310"/>
      <c r="I106" s="310"/>
      <c r="J106" s="310"/>
      <c r="K106" s="310"/>
      <c r="L106" s="310"/>
      <c r="M106" s="310"/>
      <c r="N106" s="310"/>
    </row>
    <row r="107" spans="1:14" ht="15" x14ac:dyDescent="0.25">
      <c r="A107" s="705" t="s">
        <v>316</v>
      </c>
      <c r="B107" s="705"/>
      <c r="C107" s="705"/>
      <c r="D107" s="705"/>
      <c r="E107" s="705"/>
      <c r="F107" s="705"/>
      <c r="G107" s="705"/>
      <c r="H107" s="705"/>
      <c r="I107" s="705"/>
      <c r="J107" s="705"/>
      <c r="K107" s="705"/>
      <c r="L107" s="705"/>
      <c r="M107" s="705"/>
      <c r="N107" s="705"/>
    </row>
    <row r="108" spans="1:14" ht="15" x14ac:dyDescent="0.25">
      <c r="A108" s="828" t="s">
        <v>317</v>
      </c>
      <c r="B108" s="828"/>
      <c r="C108" s="828"/>
      <c r="D108" s="828"/>
      <c r="E108" s="829" t="s">
        <v>116</v>
      </c>
      <c r="F108" s="762"/>
      <c r="G108" s="762"/>
      <c r="H108" s="762"/>
      <c r="I108" s="762"/>
      <c r="J108" s="762"/>
      <c r="K108" s="762"/>
      <c r="L108" s="762"/>
      <c r="M108" s="830" t="s">
        <v>318</v>
      </c>
      <c r="N108" s="831"/>
    </row>
    <row r="109" spans="1:14" x14ac:dyDescent="0.25">
      <c r="A109" s="832"/>
      <c r="B109" s="689"/>
      <c r="C109" s="689"/>
      <c r="D109" s="690"/>
      <c r="E109" s="832"/>
      <c r="F109" s="689"/>
      <c r="G109" s="689"/>
      <c r="H109" s="689"/>
      <c r="I109" s="689"/>
      <c r="J109" s="689"/>
      <c r="K109" s="689"/>
      <c r="L109" s="690"/>
      <c r="M109" s="834"/>
      <c r="N109" s="835"/>
    </row>
    <row r="110" spans="1:14" x14ac:dyDescent="0.25">
      <c r="A110" s="833"/>
      <c r="B110" s="700"/>
      <c r="C110" s="700"/>
      <c r="D110" s="701"/>
      <c r="E110" s="833"/>
      <c r="F110" s="700"/>
      <c r="G110" s="700"/>
      <c r="H110" s="700"/>
      <c r="I110" s="700"/>
      <c r="J110" s="700"/>
      <c r="K110" s="700"/>
      <c r="L110" s="701"/>
      <c r="M110" s="836"/>
      <c r="N110" s="837"/>
    </row>
    <row r="111" spans="1:14" x14ac:dyDescent="0.25">
      <c r="A111" s="833"/>
      <c r="B111" s="700"/>
      <c r="C111" s="700"/>
      <c r="D111" s="701"/>
      <c r="E111" s="833"/>
      <c r="F111" s="700"/>
      <c r="G111" s="700"/>
      <c r="H111" s="700"/>
      <c r="I111" s="700"/>
      <c r="J111" s="700"/>
      <c r="K111" s="700"/>
      <c r="L111" s="701"/>
      <c r="M111" s="836"/>
      <c r="N111" s="837"/>
    </row>
    <row r="112" spans="1:14" x14ac:dyDescent="0.25">
      <c r="A112" s="833"/>
      <c r="B112" s="700"/>
      <c r="C112" s="700"/>
      <c r="D112" s="701"/>
      <c r="E112" s="833"/>
      <c r="F112" s="700"/>
      <c r="G112" s="700"/>
      <c r="H112" s="700"/>
      <c r="I112" s="700"/>
      <c r="J112" s="700"/>
      <c r="K112" s="700"/>
      <c r="L112" s="701"/>
      <c r="M112" s="836"/>
      <c r="N112" s="837"/>
    </row>
    <row r="113" spans="1:14" x14ac:dyDescent="0.25">
      <c r="A113" s="833"/>
      <c r="B113" s="700"/>
      <c r="C113" s="700"/>
      <c r="D113" s="701"/>
      <c r="E113" s="833"/>
      <c r="F113" s="700"/>
      <c r="G113" s="700"/>
      <c r="H113" s="700"/>
      <c r="I113" s="700"/>
      <c r="J113" s="700"/>
      <c r="K113" s="700"/>
      <c r="L113" s="701"/>
      <c r="M113" s="836"/>
      <c r="N113" s="837"/>
    </row>
    <row r="114" spans="1:14" x14ac:dyDescent="0.25">
      <c r="A114" s="833"/>
      <c r="B114" s="700"/>
      <c r="C114" s="700"/>
      <c r="D114" s="701"/>
      <c r="E114" s="833"/>
      <c r="F114" s="700"/>
      <c r="G114" s="700"/>
      <c r="H114" s="700"/>
      <c r="I114" s="700"/>
      <c r="J114" s="700"/>
      <c r="K114" s="700"/>
      <c r="L114" s="701"/>
      <c r="M114" s="836"/>
      <c r="N114" s="837"/>
    </row>
    <row r="115" spans="1:14" x14ac:dyDescent="0.25">
      <c r="A115" s="833"/>
      <c r="B115" s="700"/>
      <c r="C115" s="700"/>
      <c r="D115" s="701"/>
      <c r="E115" s="833"/>
      <c r="F115" s="700"/>
      <c r="G115" s="700"/>
      <c r="H115" s="700"/>
      <c r="I115" s="700"/>
      <c r="J115" s="700"/>
      <c r="K115" s="700"/>
      <c r="L115" s="701"/>
      <c r="M115" s="836"/>
      <c r="N115" s="837"/>
    </row>
    <row r="116" spans="1:14" x14ac:dyDescent="0.25">
      <c r="A116" s="833"/>
      <c r="B116" s="700"/>
      <c r="C116" s="700"/>
      <c r="D116" s="701"/>
      <c r="E116" s="833"/>
      <c r="F116" s="700"/>
      <c r="G116" s="700"/>
      <c r="H116" s="700"/>
      <c r="I116" s="700"/>
      <c r="J116" s="700"/>
      <c r="K116" s="700"/>
      <c r="L116" s="701"/>
      <c r="M116" s="836"/>
      <c r="N116" s="837"/>
    </row>
    <row r="117" spans="1:14" x14ac:dyDescent="0.25">
      <c r="A117" s="833"/>
      <c r="B117" s="700"/>
      <c r="C117" s="700"/>
      <c r="D117" s="701"/>
      <c r="E117" s="833"/>
      <c r="F117" s="700"/>
      <c r="G117" s="700"/>
      <c r="H117" s="700"/>
      <c r="I117" s="700"/>
      <c r="J117" s="700"/>
      <c r="K117" s="700"/>
      <c r="L117" s="701"/>
      <c r="M117" s="836"/>
      <c r="N117" s="837"/>
    </row>
    <row r="118" spans="1:14" x14ac:dyDescent="0.25">
      <c r="A118" s="833"/>
      <c r="B118" s="700"/>
      <c r="C118" s="700"/>
      <c r="D118" s="701"/>
      <c r="E118" s="833"/>
      <c r="F118" s="700"/>
      <c r="G118" s="700"/>
      <c r="H118" s="700"/>
      <c r="I118" s="700"/>
      <c r="J118" s="700"/>
      <c r="K118" s="700"/>
      <c r="L118" s="701"/>
      <c r="M118" s="836"/>
      <c r="N118" s="837"/>
    </row>
    <row r="119" spans="1:14" x14ac:dyDescent="0.25">
      <c r="A119" s="833"/>
      <c r="B119" s="700"/>
      <c r="C119" s="700"/>
      <c r="D119" s="701"/>
      <c r="E119" s="833"/>
      <c r="F119" s="700"/>
      <c r="G119" s="700"/>
      <c r="H119" s="700"/>
      <c r="I119" s="700"/>
      <c r="J119" s="700"/>
      <c r="K119" s="700"/>
      <c r="L119" s="701"/>
      <c r="M119" s="836"/>
      <c r="N119" s="837"/>
    </row>
    <row r="120" spans="1:14" x14ac:dyDescent="0.25">
      <c r="A120" s="833"/>
      <c r="B120" s="700"/>
      <c r="C120" s="700"/>
      <c r="D120" s="701"/>
      <c r="E120" s="833"/>
      <c r="F120" s="700"/>
      <c r="G120" s="700"/>
      <c r="H120" s="700"/>
      <c r="I120" s="700"/>
      <c r="J120" s="700"/>
      <c r="K120" s="700"/>
      <c r="L120" s="701"/>
      <c r="M120" s="836"/>
      <c r="N120" s="837"/>
    </row>
    <row r="121" spans="1:14" x14ac:dyDescent="0.25">
      <c r="A121" s="833"/>
      <c r="B121" s="700"/>
      <c r="C121" s="700"/>
      <c r="D121" s="701"/>
      <c r="E121" s="833"/>
      <c r="F121" s="700"/>
      <c r="G121" s="700"/>
      <c r="H121" s="700"/>
      <c r="I121" s="700"/>
      <c r="J121" s="700"/>
      <c r="K121" s="700"/>
      <c r="L121" s="701"/>
      <c r="M121" s="836"/>
      <c r="N121" s="837"/>
    </row>
    <row r="122" spans="1:14" x14ac:dyDescent="0.25">
      <c r="A122" s="838"/>
      <c r="B122" s="815"/>
      <c r="C122" s="815"/>
      <c r="D122" s="816"/>
      <c r="E122" s="838"/>
      <c r="F122" s="815"/>
      <c r="G122" s="815"/>
      <c r="H122" s="815"/>
      <c r="I122" s="815"/>
      <c r="J122" s="815"/>
      <c r="K122" s="815"/>
      <c r="L122" s="816"/>
      <c r="M122" s="839"/>
      <c r="N122" s="840"/>
    </row>
    <row r="123" spans="1:14" ht="15" x14ac:dyDescent="0.25">
      <c r="A123" s="827" t="s">
        <v>319</v>
      </c>
      <c r="B123" s="827"/>
      <c r="C123" s="827"/>
      <c r="D123" s="827"/>
      <c r="E123" s="827"/>
      <c r="F123" s="827"/>
      <c r="G123" s="827"/>
      <c r="H123" s="827"/>
      <c r="I123" s="827"/>
      <c r="J123" s="827"/>
      <c r="K123" s="827"/>
      <c r="L123" s="827"/>
      <c r="M123" s="841"/>
      <c r="N123" s="841"/>
    </row>
    <row r="124" spans="1:14" x14ac:dyDescent="0.25">
      <c r="A124" s="842" t="s">
        <v>319</v>
      </c>
      <c r="B124" s="842"/>
      <c r="C124" s="842"/>
      <c r="D124" s="842"/>
      <c r="E124" s="842"/>
      <c r="F124" s="842"/>
      <c r="G124" s="842"/>
      <c r="H124" s="842"/>
      <c r="I124" s="842"/>
      <c r="J124" s="842"/>
      <c r="K124" s="842"/>
      <c r="L124" s="842"/>
      <c r="M124" s="843">
        <f>M123+M105</f>
        <v>0</v>
      </c>
      <c r="N124" s="843"/>
    </row>
    <row r="65392" spans="247:251" x14ac:dyDescent="0.25">
      <c r="IM65392" s="35" t="s">
        <v>320</v>
      </c>
      <c r="IN65392" s="35" t="s">
        <v>321</v>
      </c>
      <c r="IO65392" s="35" t="s">
        <v>322</v>
      </c>
      <c r="IP65392" s="35" t="s">
        <v>323</v>
      </c>
      <c r="IQ65392" s="35" t="s">
        <v>324</v>
      </c>
    </row>
    <row r="65393" spans="247:251" x14ac:dyDescent="0.25">
      <c r="IM65393" s="35" t="e">
        <f>#REF!&amp;$C$9</f>
        <v>#REF!</v>
      </c>
      <c r="IN65393" s="35" t="e">
        <f>#REF!</f>
        <v>#REF!</v>
      </c>
      <c r="IO65393" s="35" t="e">
        <f>$B$25&amp;" - "&amp;$B$26&amp;" - "&amp;$B$29&amp;" - "&amp;$I$29&amp;" - "&amp;#REF!&amp;" - "&amp;#REF!&amp;" - "&amp;#REF!&amp;" - "&amp;#REF!</f>
        <v>#REF!</v>
      </c>
      <c r="IP65393" s="35" t="e">
        <f>$A$32&amp;": "&amp;$I$32&amp;" - "&amp;#REF!&amp;": "&amp;#REF!&amp;" - "&amp;#REF!&amp;": "&amp;#REF!&amp;" - "&amp;#REF!&amp;": "&amp;#REF!&amp;" - "&amp;#REF!&amp;": "&amp;#REF!&amp;" - "&amp;#REF!&amp;": "&amp;#REF!&amp;" - "&amp;$A$34&amp;": "&amp;$I$34&amp;" - "&amp;$A$35&amp;": "&amp;#REF!&amp;" - "&amp;$A$36&amp;": "&amp;$I$36&amp;" - "&amp;#REF!&amp;": "&amp;#REF!&amp;" - "&amp;#REF!&amp;": "&amp;#REF!&amp;" - "&amp;#REF!&amp;": "&amp;#REF!&amp;" - "&amp;#REF!&amp;": "&amp;#REF!</f>
        <v>#REF!</v>
      </c>
      <c r="IQ65393" s="35" t="e">
        <f>#REF!</f>
        <v>#REF!</v>
      </c>
    </row>
  </sheetData>
  <mergeCells count="271">
    <mergeCell ref="A121:D122"/>
    <mergeCell ref="E121:L122"/>
    <mergeCell ref="M121:N122"/>
    <mergeCell ref="A123:L123"/>
    <mergeCell ref="M123:N123"/>
    <mergeCell ref="A124:L124"/>
    <mergeCell ref="M124:N124"/>
    <mergeCell ref="A115:D116"/>
    <mergeCell ref="E115:L116"/>
    <mergeCell ref="M115:N116"/>
    <mergeCell ref="A117:D118"/>
    <mergeCell ref="E117:L118"/>
    <mergeCell ref="M117:N118"/>
    <mergeCell ref="A119:D120"/>
    <mergeCell ref="E119:L120"/>
    <mergeCell ref="M119:N120"/>
    <mergeCell ref="A109:D110"/>
    <mergeCell ref="E109:L110"/>
    <mergeCell ref="M109:N110"/>
    <mergeCell ref="A111:D112"/>
    <mergeCell ref="E111:L112"/>
    <mergeCell ref="M111:N112"/>
    <mergeCell ref="A113:D114"/>
    <mergeCell ref="E113:L114"/>
    <mergeCell ref="M113:N114"/>
    <mergeCell ref="B104:F104"/>
    <mergeCell ref="G104:H104"/>
    <mergeCell ref="I104:J104"/>
    <mergeCell ref="K104:L104"/>
    <mergeCell ref="M104:N104"/>
    <mergeCell ref="B105:L105"/>
    <mergeCell ref="M105:N105"/>
    <mergeCell ref="A107:N107"/>
    <mergeCell ref="A108:D108"/>
    <mergeCell ref="E108:L108"/>
    <mergeCell ref="M108:N108"/>
    <mergeCell ref="B102:F102"/>
    <mergeCell ref="G102:H102"/>
    <mergeCell ref="I102:J102"/>
    <mergeCell ref="K102:L102"/>
    <mergeCell ref="M102:N102"/>
    <mergeCell ref="B103:F103"/>
    <mergeCell ref="G103:H103"/>
    <mergeCell ref="I103:J103"/>
    <mergeCell ref="K103:L103"/>
    <mergeCell ref="M103:N103"/>
    <mergeCell ref="B100:F100"/>
    <mergeCell ref="G100:H100"/>
    <mergeCell ref="I100:J100"/>
    <mergeCell ref="K100:L100"/>
    <mergeCell ref="M100:N100"/>
    <mergeCell ref="B101:F101"/>
    <mergeCell ref="G101:H101"/>
    <mergeCell ref="I101:J101"/>
    <mergeCell ref="K101:L101"/>
    <mergeCell ref="M101:N101"/>
    <mergeCell ref="B98:F98"/>
    <mergeCell ref="G98:H98"/>
    <mergeCell ref="I98:J98"/>
    <mergeCell ref="K98:L98"/>
    <mergeCell ref="M98:N98"/>
    <mergeCell ref="B99:F99"/>
    <mergeCell ref="G99:H99"/>
    <mergeCell ref="I99:J99"/>
    <mergeCell ref="K99:L99"/>
    <mergeCell ref="M99:N99"/>
    <mergeCell ref="B96:F96"/>
    <mergeCell ref="G96:H96"/>
    <mergeCell ref="I96:J96"/>
    <mergeCell ref="K96:L96"/>
    <mergeCell ref="M96:N96"/>
    <mergeCell ref="B97:F97"/>
    <mergeCell ref="G97:H97"/>
    <mergeCell ref="I97:J97"/>
    <mergeCell ref="K97:L97"/>
    <mergeCell ref="M97:N97"/>
    <mergeCell ref="B94:F94"/>
    <mergeCell ref="G94:H94"/>
    <mergeCell ref="I94:J94"/>
    <mergeCell ref="K94:L94"/>
    <mergeCell ref="M94:N94"/>
    <mergeCell ref="B95:F95"/>
    <mergeCell ref="G95:H95"/>
    <mergeCell ref="I95:J95"/>
    <mergeCell ref="K95:L95"/>
    <mergeCell ref="M95:N95"/>
    <mergeCell ref="B92:F92"/>
    <mergeCell ref="G92:H92"/>
    <mergeCell ref="I92:J92"/>
    <mergeCell ref="K92:L92"/>
    <mergeCell ref="M92:N92"/>
    <mergeCell ref="B93:F93"/>
    <mergeCell ref="G93:H93"/>
    <mergeCell ref="I93:J93"/>
    <mergeCell ref="K93:L93"/>
    <mergeCell ref="M93:N93"/>
    <mergeCell ref="A86:B88"/>
    <mergeCell ref="C86:G88"/>
    <mergeCell ref="H86:I88"/>
    <mergeCell ref="J86:N88"/>
    <mergeCell ref="A90:N90"/>
    <mergeCell ref="B91:F91"/>
    <mergeCell ref="G91:H91"/>
    <mergeCell ref="I91:J91"/>
    <mergeCell ref="K91:L91"/>
    <mergeCell ref="M91:N91"/>
    <mergeCell ref="A79:B81"/>
    <mergeCell ref="C79:G81"/>
    <mergeCell ref="H79:I81"/>
    <mergeCell ref="J79:N81"/>
    <mergeCell ref="A82:G82"/>
    <mergeCell ref="H82:N82"/>
    <mergeCell ref="A83:B85"/>
    <mergeCell ref="C83:G85"/>
    <mergeCell ref="H83:I85"/>
    <mergeCell ref="J83:N85"/>
    <mergeCell ref="C7:N7"/>
    <mergeCell ref="C8:N18"/>
    <mergeCell ref="A18:B18"/>
    <mergeCell ref="I23:N23"/>
    <mergeCell ref="B24:G24"/>
    <mergeCell ref="I24:N24"/>
    <mergeCell ref="A27:N27"/>
    <mergeCell ref="A28:F28"/>
    <mergeCell ref="G28:H28"/>
    <mergeCell ref="I28:J28"/>
    <mergeCell ref="K28:L28"/>
    <mergeCell ref="B23:G23"/>
    <mergeCell ref="A75:G75"/>
    <mergeCell ref="H75:N75"/>
    <mergeCell ref="A76:B78"/>
    <mergeCell ref="C76:G78"/>
    <mergeCell ref="H76:I78"/>
    <mergeCell ref="J76:N78"/>
    <mergeCell ref="M72:N72"/>
    <mergeCell ref="M73:N73"/>
    <mergeCell ref="A72:E72"/>
    <mergeCell ref="F72:G72"/>
    <mergeCell ref="H72:L72"/>
    <mergeCell ref="A73:E73"/>
    <mergeCell ref="F73:G73"/>
    <mergeCell ref="H73:L73"/>
    <mergeCell ref="A71:D71"/>
    <mergeCell ref="E71:G71"/>
    <mergeCell ref="H71:K71"/>
    <mergeCell ref="L71:N71"/>
    <mergeCell ref="A59:B60"/>
    <mergeCell ref="A61:B62"/>
    <mergeCell ref="A63:B64"/>
    <mergeCell ref="A65:B66"/>
    <mergeCell ref="M69:N69"/>
    <mergeCell ref="A69:E69"/>
    <mergeCell ref="F69:G69"/>
    <mergeCell ref="H69:L69"/>
    <mergeCell ref="A68:D68"/>
    <mergeCell ref="E68:G68"/>
    <mergeCell ref="H68:K68"/>
    <mergeCell ref="L68:N68"/>
    <mergeCell ref="G42:H42"/>
    <mergeCell ref="A43:F43"/>
    <mergeCell ref="G43:H43"/>
    <mergeCell ref="A44:F44"/>
    <mergeCell ref="G44:H44"/>
    <mergeCell ref="I44:J44"/>
    <mergeCell ref="M70:N70"/>
    <mergeCell ref="A70:E70"/>
    <mergeCell ref="F70:G70"/>
    <mergeCell ref="H70:L70"/>
    <mergeCell ref="A47:F47"/>
    <mergeCell ref="G47:H47"/>
    <mergeCell ref="I47:J47"/>
    <mergeCell ref="K47:L47"/>
    <mergeCell ref="A49:N49"/>
    <mergeCell ref="A50:B50"/>
    <mergeCell ref="A51:B52"/>
    <mergeCell ref="A53:B54"/>
    <mergeCell ref="A55:B56"/>
    <mergeCell ref="A57:B58"/>
    <mergeCell ref="A46:F46"/>
    <mergeCell ref="G46:H46"/>
    <mergeCell ref="I46:J46"/>
    <mergeCell ref="K46:L46"/>
    <mergeCell ref="I39:J39"/>
    <mergeCell ref="K39:L39"/>
    <mergeCell ref="I40:J40"/>
    <mergeCell ref="K40:L40"/>
    <mergeCell ref="A39:F39"/>
    <mergeCell ref="G39:H39"/>
    <mergeCell ref="A40:F40"/>
    <mergeCell ref="G40:H40"/>
    <mergeCell ref="K44:L44"/>
    <mergeCell ref="A45:F45"/>
    <mergeCell ref="G45:H45"/>
    <mergeCell ref="I45:J45"/>
    <mergeCell ref="I43:J43"/>
    <mergeCell ref="K43:L43"/>
    <mergeCell ref="I42:J42"/>
    <mergeCell ref="K42:L42"/>
    <mergeCell ref="K45:L45"/>
    <mergeCell ref="A41:F41"/>
    <mergeCell ref="G41:H41"/>
    <mergeCell ref="A42:F42"/>
    <mergeCell ref="I38:J38"/>
    <mergeCell ref="K38:L38"/>
    <mergeCell ref="I36:J36"/>
    <mergeCell ref="K36:L36"/>
    <mergeCell ref="K37:L37"/>
    <mergeCell ref="I37:J37"/>
    <mergeCell ref="A37:F37"/>
    <mergeCell ref="G37:H37"/>
    <mergeCell ref="A38:F38"/>
    <mergeCell ref="G38:H38"/>
    <mergeCell ref="A36:F36"/>
    <mergeCell ref="G36:H36"/>
    <mergeCell ref="A32:F32"/>
    <mergeCell ref="B25:G25"/>
    <mergeCell ref="I25:N25"/>
    <mergeCell ref="K33:L33"/>
    <mergeCell ref="K34:L34"/>
    <mergeCell ref="I35:J35"/>
    <mergeCell ref="K35:L35"/>
    <mergeCell ref="I32:J32"/>
    <mergeCell ref="K32:L32"/>
    <mergeCell ref="I31:J31"/>
    <mergeCell ref="K31:L31"/>
    <mergeCell ref="I33:J33"/>
    <mergeCell ref="I34:J34"/>
    <mergeCell ref="A29:F29"/>
    <mergeCell ref="G29:H29"/>
    <mergeCell ref="I29:J29"/>
    <mergeCell ref="K29:L29"/>
    <mergeCell ref="G32:H32"/>
    <mergeCell ref="A33:F33"/>
    <mergeCell ref="G33:H33"/>
    <mergeCell ref="A34:F34"/>
    <mergeCell ref="G34:H34"/>
    <mergeCell ref="A35:F35"/>
    <mergeCell ref="G35:H35"/>
    <mergeCell ref="A21:N21"/>
    <mergeCell ref="B22:G22"/>
    <mergeCell ref="I22:N22"/>
    <mergeCell ref="A30:F30"/>
    <mergeCell ref="G30:H30"/>
    <mergeCell ref="I30:J30"/>
    <mergeCell ref="K30:L30"/>
    <mergeCell ref="A31:F31"/>
    <mergeCell ref="G31:H31"/>
    <mergeCell ref="A1:N1"/>
    <mergeCell ref="A8:B17"/>
    <mergeCell ref="C19:H20"/>
    <mergeCell ref="I19:J19"/>
    <mergeCell ref="K19:L19"/>
    <mergeCell ref="M19:N19"/>
    <mergeCell ref="I20:J20"/>
    <mergeCell ref="K20:L20"/>
    <mergeCell ref="M20:N20"/>
    <mergeCell ref="A2:D2"/>
    <mergeCell ref="E2:H2"/>
    <mergeCell ref="I2:N2"/>
    <mergeCell ref="A3:D4"/>
    <mergeCell ref="E3:H4"/>
    <mergeCell ref="I3:N4"/>
    <mergeCell ref="A5:B5"/>
    <mergeCell ref="C5:H5"/>
    <mergeCell ref="I5:J5"/>
    <mergeCell ref="K5:N5"/>
    <mergeCell ref="A6:B6"/>
    <mergeCell ref="C6:H6"/>
    <mergeCell ref="I6:J6"/>
    <mergeCell ref="K6:N6"/>
    <mergeCell ref="A7:B7"/>
  </mergeCells>
  <phoneticPr fontId="25" type="noConversion"/>
  <conditionalFormatting sqref="C51:N51 C53:N53 C63:N63 C55:N55 C57:N57 C59:N59 C61:N61 C65:N65">
    <cfRule type="cellIs" dxfId="5" priority="1" stopIfTrue="1" operator="equal">
      <formula>"x"</formula>
    </cfRule>
  </conditionalFormatting>
  <conditionalFormatting sqref="C52:N52 C54:N54 C56:N56 C58:N58 C60:N60 C62:N62 C64:N64 C66:N66">
    <cfRule type="cellIs" dxfId="4"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51:N66" xr:uid="{28E8011B-E635-496C-A749-C2C3F65BFB5F}"/>
  </dataValidations>
  <pageMargins left="0.75" right="0.75" top="1" bottom="1" header="0.5" footer="0.5"/>
  <pageSetup paperSize="9" scale="85"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U65386"/>
  <sheetViews>
    <sheetView zoomScaleNormal="100" workbookViewId="0">
      <selection activeCell="V53" sqref="V53"/>
    </sheetView>
  </sheetViews>
  <sheetFormatPr defaultRowHeight="12.75" x14ac:dyDescent="0.25"/>
  <cols>
    <col min="1" max="1" width="9.42578125" style="34" customWidth="1"/>
    <col min="2" max="2" width="11.28515625" style="34" customWidth="1"/>
    <col min="3" max="3" width="6.28515625" style="34" customWidth="1"/>
    <col min="4" max="6" width="6.5703125" style="34" customWidth="1"/>
    <col min="7" max="7" width="9.140625" style="34" customWidth="1"/>
    <col min="8" max="8" width="5.42578125" style="34" customWidth="1"/>
    <col min="9" max="9" width="6.5703125" style="34" customWidth="1"/>
    <col min="10" max="10" width="8.5703125" style="34" customWidth="1"/>
    <col min="11" max="11" width="6.5703125" style="34" customWidth="1"/>
    <col min="12" max="12" width="7" style="34" customWidth="1"/>
    <col min="13" max="13" width="6.5703125" style="34" customWidth="1"/>
    <col min="14" max="14" width="5.5703125" style="34" customWidth="1"/>
    <col min="15" max="15" width="7.5703125" style="34" customWidth="1"/>
    <col min="16" max="16" width="3.5703125" style="34" customWidth="1"/>
    <col min="17" max="17" width="6.7109375" style="34" customWidth="1"/>
    <col min="18" max="18" width="5.28515625" style="34" customWidth="1"/>
    <col min="19" max="244" width="9.140625" style="34"/>
    <col min="245" max="245" width="14.140625" style="34" bestFit="1" customWidth="1"/>
    <col min="246" max="16384" width="9.140625" style="34"/>
  </cols>
  <sheetData>
    <row r="1" spans="1:18" ht="18" customHeight="1" thickBot="1" x14ac:dyDescent="0.3">
      <c r="A1" s="916" t="s">
        <v>431</v>
      </c>
      <c r="B1" s="916"/>
      <c r="C1" s="916"/>
      <c r="D1" s="916"/>
      <c r="E1" s="916"/>
      <c r="F1" s="916"/>
      <c r="G1" s="916"/>
      <c r="H1" s="916"/>
      <c r="I1" s="916"/>
      <c r="J1" s="916"/>
      <c r="K1" s="916"/>
      <c r="L1" s="916"/>
      <c r="M1" s="916"/>
      <c r="N1" s="916"/>
    </row>
    <row r="2" spans="1:18" s="36" customFormat="1" ht="37.5" customHeight="1" x14ac:dyDescent="0.25">
      <c r="A2" s="329"/>
      <c r="B2" s="329"/>
      <c r="C2" s="329"/>
      <c r="D2" s="329"/>
      <c r="E2" s="329"/>
      <c r="F2" s="329"/>
      <c r="G2" s="329"/>
      <c r="H2" s="329"/>
      <c r="I2" s="329"/>
      <c r="J2" s="329"/>
      <c r="K2" s="329"/>
      <c r="L2" s="329"/>
      <c r="M2" s="329"/>
      <c r="N2" s="329"/>
    </row>
    <row r="3" spans="1:18" s="36" customFormat="1" ht="27" customHeight="1" x14ac:dyDescent="0.25">
      <c r="A3" s="940" t="s">
        <v>279</v>
      </c>
      <c r="B3" s="941"/>
      <c r="C3" s="941"/>
      <c r="D3" s="942"/>
      <c r="E3" s="943"/>
      <c r="F3" s="944"/>
      <c r="G3" s="944"/>
      <c r="H3" s="945"/>
      <c r="I3" s="946" t="s">
        <v>432</v>
      </c>
      <c r="J3" s="946"/>
      <c r="K3" s="946"/>
      <c r="L3" s="946"/>
      <c r="M3" s="946"/>
      <c r="N3" s="946"/>
    </row>
    <row r="4" spans="1:18" s="36" customFormat="1" ht="21.75" customHeight="1" x14ac:dyDescent="0.25">
      <c r="A4" s="947" t="s">
        <v>280</v>
      </c>
      <c r="B4" s="948"/>
      <c r="C4" s="948"/>
      <c r="D4" s="949"/>
      <c r="E4" s="953"/>
      <c r="F4" s="954"/>
      <c r="G4" s="954"/>
      <c r="H4" s="954"/>
      <c r="I4" s="955" t="s">
        <v>433</v>
      </c>
      <c r="J4" s="956"/>
      <c r="K4" s="956"/>
      <c r="L4" s="957"/>
      <c r="M4" s="957"/>
      <c r="N4" s="958"/>
    </row>
    <row r="5" spans="1:18" s="36" customFormat="1" ht="21.75" customHeight="1" x14ac:dyDescent="0.25">
      <c r="A5" s="950"/>
      <c r="B5" s="951"/>
      <c r="C5" s="951"/>
      <c r="D5" s="952"/>
      <c r="E5" s="954"/>
      <c r="F5" s="954"/>
      <c r="G5" s="954"/>
      <c r="H5" s="954"/>
      <c r="I5" s="959"/>
      <c r="J5" s="960"/>
      <c r="K5" s="960"/>
      <c r="L5" s="960"/>
      <c r="M5" s="960"/>
      <c r="N5" s="961"/>
    </row>
    <row r="6" spans="1:18" s="36" customFormat="1" ht="27" customHeight="1" x14ac:dyDescent="0.25">
      <c r="A6" s="962" t="s">
        <v>281</v>
      </c>
      <c r="B6" s="963"/>
      <c r="C6" s="963"/>
      <c r="D6" s="964"/>
      <c r="E6" s="968" t="s">
        <v>434</v>
      </c>
      <c r="F6" s="968"/>
      <c r="G6" s="968"/>
      <c r="H6" s="969"/>
      <c r="I6" s="875" t="s">
        <v>282</v>
      </c>
      <c r="J6" s="875"/>
      <c r="K6" s="875"/>
      <c r="L6" s="875"/>
      <c r="M6" s="875"/>
      <c r="N6" s="875"/>
    </row>
    <row r="7" spans="1:18" s="36" customFormat="1" ht="31.5" customHeight="1" x14ac:dyDescent="0.25">
      <c r="A7" s="965"/>
      <c r="B7" s="966"/>
      <c r="C7" s="966"/>
      <c r="D7" s="967"/>
      <c r="E7" s="970"/>
      <c r="F7" s="970"/>
      <c r="G7" s="970"/>
      <c r="H7" s="971"/>
      <c r="I7" s="917">
        <v>2020</v>
      </c>
      <c r="J7" s="918"/>
      <c r="K7" s="875">
        <v>2021</v>
      </c>
      <c r="L7" s="875"/>
      <c r="M7" s="875">
        <v>2022</v>
      </c>
      <c r="N7" s="875"/>
    </row>
    <row r="8" spans="1:18" ht="45.75" customHeight="1" x14ac:dyDescent="0.25">
      <c r="A8" s="906" t="s">
        <v>283</v>
      </c>
      <c r="B8" s="907"/>
      <c r="C8" s="907"/>
      <c r="D8" s="908"/>
      <c r="E8" s="909"/>
      <c r="F8" s="909"/>
      <c r="G8" s="909"/>
      <c r="H8" s="910"/>
      <c r="I8" s="911" t="s">
        <v>284</v>
      </c>
      <c r="J8" s="912"/>
      <c r="K8" s="913"/>
      <c r="L8" s="913"/>
      <c r="M8" s="913"/>
      <c r="N8" s="913"/>
      <c r="R8" s="37"/>
    </row>
    <row r="9" spans="1:18" ht="38.25" hidden="1" customHeight="1" x14ac:dyDescent="0.25">
      <c r="A9" s="919" t="s">
        <v>285</v>
      </c>
      <c r="B9" s="920"/>
      <c r="C9" s="921" t="s">
        <v>435</v>
      </c>
      <c r="D9" s="922"/>
      <c r="E9" s="922"/>
      <c r="F9" s="922"/>
      <c r="G9" s="922"/>
      <c r="H9" s="922"/>
      <c r="I9" s="922"/>
      <c r="J9" s="922"/>
      <c r="K9" s="922"/>
      <c r="L9" s="922"/>
      <c r="M9" s="922"/>
      <c r="N9" s="923"/>
      <c r="R9" s="37"/>
    </row>
    <row r="10" spans="1:18" ht="19.5" customHeight="1" x14ac:dyDescent="0.25">
      <c r="A10" s="924" t="s">
        <v>286</v>
      </c>
      <c r="B10" s="925"/>
      <c r="C10" s="930" t="s">
        <v>436</v>
      </c>
      <c r="D10" s="931"/>
      <c r="E10" s="931"/>
      <c r="F10" s="931"/>
      <c r="G10" s="931"/>
      <c r="H10" s="931"/>
      <c r="I10" s="931"/>
      <c r="J10" s="931"/>
      <c r="K10" s="931"/>
      <c r="L10" s="931"/>
      <c r="M10" s="931"/>
      <c r="N10" s="932"/>
    </row>
    <row r="11" spans="1:18" ht="19.5" customHeight="1" x14ac:dyDescent="0.25">
      <c r="A11" s="926"/>
      <c r="B11" s="927"/>
      <c r="C11" s="933"/>
      <c r="D11" s="934"/>
      <c r="E11" s="934"/>
      <c r="F11" s="934"/>
      <c r="G11" s="934"/>
      <c r="H11" s="934"/>
      <c r="I11" s="934"/>
      <c r="J11" s="934"/>
      <c r="K11" s="934"/>
      <c r="L11" s="934"/>
      <c r="M11" s="934"/>
      <c r="N11" s="935"/>
    </row>
    <row r="12" spans="1:18" ht="30" customHeight="1" x14ac:dyDescent="0.25">
      <c r="A12" s="926"/>
      <c r="B12" s="927"/>
      <c r="C12" s="933"/>
      <c r="D12" s="934"/>
      <c r="E12" s="934"/>
      <c r="F12" s="934"/>
      <c r="G12" s="934"/>
      <c r="H12" s="934"/>
      <c r="I12" s="934"/>
      <c r="J12" s="934"/>
      <c r="K12" s="934"/>
      <c r="L12" s="934"/>
      <c r="M12" s="934"/>
      <c r="N12" s="935"/>
    </row>
    <row r="13" spans="1:18" ht="26.25" customHeight="1" x14ac:dyDescent="0.25">
      <c r="A13" s="926"/>
      <c r="B13" s="927"/>
      <c r="C13" s="933"/>
      <c r="D13" s="934"/>
      <c r="E13" s="934"/>
      <c r="F13" s="934"/>
      <c r="G13" s="934"/>
      <c r="H13" s="934"/>
      <c r="I13" s="934"/>
      <c r="J13" s="934"/>
      <c r="K13" s="934"/>
      <c r="L13" s="934"/>
      <c r="M13" s="934"/>
      <c r="N13" s="935"/>
    </row>
    <row r="14" spans="1:18" ht="18.75" hidden="1" customHeight="1" x14ac:dyDescent="0.25">
      <c r="A14" s="926"/>
      <c r="B14" s="927"/>
      <c r="C14" s="933"/>
      <c r="D14" s="934"/>
      <c r="E14" s="934"/>
      <c r="F14" s="934"/>
      <c r="G14" s="934"/>
      <c r="H14" s="934"/>
      <c r="I14" s="934"/>
      <c r="J14" s="934"/>
      <c r="K14" s="934"/>
      <c r="L14" s="934"/>
      <c r="M14" s="934"/>
      <c r="N14" s="935"/>
    </row>
    <row r="15" spans="1:18" ht="16.5" hidden="1" customHeight="1" x14ac:dyDescent="0.25">
      <c r="A15" s="926"/>
      <c r="B15" s="927"/>
      <c r="C15" s="933"/>
      <c r="D15" s="934"/>
      <c r="E15" s="934"/>
      <c r="F15" s="934"/>
      <c r="G15" s="934"/>
      <c r="H15" s="934"/>
      <c r="I15" s="934"/>
      <c r="J15" s="934"/>
      <c r="K15" s="934"/>
      <c r="L15" s="934"/>
      <c r="M15" s="934"/>
      <c r="N15" s="935"/>
    </row>
    <row r="16" spans="1:18" ht="23.25" hidden="1" customHeight="1" x14ac:dyDescent="0.25">
      <c r="A16" s="926"/>
      <c r="B16" s="927"/>
      <c r="C16" s="933"/>
      <c r="D16" s="934"/>
      <c r="E16" s="934"/>
      <c r="F16" s="934"/>
      <c r="G16" s="934"/>
      <c r="H16" s="934"/>
      <c r="I16" s="934"/>
      <c r="J16" s="934"/>
      <c r="K16" s="934"/>
      <c r="L16" s="934"/>
      <c r="M16" s="934"/>
      <c r="N16" s="935"/>
    </row>
    <row r="17" spans="1:166" ht="20.25" hidden="1" customHeight="1" x14ac:dyDescent="0.25">
      <c r="A17" s="926"/>
      <c r="B17" s="927"/>
      <c r="C17" s="933"/>
      <c r="D17" s="934"/>
      <c r="E17" s="934"/>
      <c r="F17" s="934"/>
      <c r="G17" s="934"/>
      <c r="H17" s="934"/>
      <c r="I17" s="934"/>
      <c r="J17" s="934"/>
      <c r="K17" s="934"/>
      <c r="L17" s="934"/>
      <c r="M17" s="934"/>
      <c r="N17" s="935"/>
    </row>
    <row r="18" spans="1:166" ht="13.5" hidden="1" customHeight="1" x14ac:dyDescent="0.25">
      <c r="A18" s="926"/>
      <c r="B18" s="927"/>
      <c r="C18" s="933"/>
      <c r="D18" s="934"/>
      <c r="E18" s="934"/>
      <c r="F18" s="934"/>
      <c r="G18" s="934"/>
      <c r="H18" s="934"/>
      <c r="I18" s="934"/>
      <c r="J18" s="934"/>
      <c r="K18" s="934"/>
      <c r="L18" s="934"/>
      <c r="M18" s="934"/>
      <c r="N18" s="935"/>
    </row>
    <row r="19" spans="1:166" ht="13.5" hidden="1" customHeight="1" x14ac:dyDescent="0.25">
      <c r="A19" s="926"/>
      <c r="B19" s="927"/>
      <c r="C19" s="933"/>
      <c r="D19" s="934"/>
      <c r="E19" s="934"/>
      <c r="F19" s="934"/>
      <c r="G19" s="934"/>
      <c r="H19" s="934"/>
      <c r="I19" s="934"/>
      <c r="J19" s="934"/>
      <c r="K19" s="934"/>
      <c r="L19" s="934"/>
      <c r="M19" s="934"/>
      <c r="N19" s="935"/>
    </row>
    <row r="20" spans="1:166" ht="13.5" hidden="1" customHeight="1" x14ac:dyDescent="0.25">
      <c r="A20" s="926"/>
      <c r="B20" s="927"/>
      <c r="C20" s="933"/>
      <c r="D20" s="934"/>
      <c r="E20" s="934"/>
      <c r="F20" s="934"/>
      <c r="G20" s="934"/>
      <c r="H20" s="934"/>
      <c r="I20" s="934"/>
      <c r="J20" s="934"/>
      <c r="K20" s="934"/>
      <c r="L20" s="934"/>
      <c r="M20" s="934"/>
      <c r="N20" s="935"/>
    </row>
    <row r="21" spans="1:166" ht="13.5" hidden="1" customHeight="1" x14ac:dyDescent="0.25">
      <c r="A21" s="926"/>
      <c r="B21" s="927"/>
      <c r="C21" s="933"/>
      <c r="D21" s="934"/>
      <c r="E21" s="934"/>
      <c r="F21" s="934"/>
      <c r="G21" s="934"/>
      <c r="H21" s="934"/>
      <c r="I21" s="934"/>
      <c r="J21" s="934"/>
      <c r="K21" s="934"/>
      <c r="L21" s="934"/>
      <c r="M21" s="934"/>
      <c r="N21" s="935"/>
    </row>
    <row r="22" spans="1:166" ht="72" customHeight="1" x14ac:dyDescent="0.25">
      <c r="A22" s="928"/>
      <c r="B22" s="929"/>
      <c r="C22" s="936"/>
      <c r="D22" s="937"/>
      <c r="E22" s="937"/>
      <c r="F22" s="937"/>
      <c r="G22" s="937"/>
      <c r="H22" s="937"/>
      <c r="I22" s="937"/>
      <c r="J22" s="937"/>
      <c r="K22" s="937"/>
      <c r="L22" s="937"/>
      <c r="M22" s="937"/>
      <c r="N22" s="938"/>
    </row>
    <row r="23" spans="1:166" ht="18.75" customHeight="1" x14ac:dyDescent="0.25">
      <c r="A23" s="897" t="s">
        <v>287</v>
      </c>
      <c r="B23" s="939"/>
      <c r="C23" s="939"/>
      <c r="D23" s="939"/>
      <c r="E23" s="939"/>
      <c r="F23" s="939"/>
      <c r="G23" s="939"/>
      <c r="H23" s="939"/>
      <c r="I23" s="939"/>
      <c r="J23" s="939"/>
      <c r="K23" s="939"/>
      <c r="L23" s="939"/>
      <c r="M23" s="939"/>
      <c r="N23" s="898"/>
      <c r="R23" s="38"/>
      <c r="S23" s="38"/>
      <c r="T23" s="38"/>
      <c r="U23" s="38"/>
      <c r="V23" s="38"/>
      <c r="W23" s="38"/>
      <c r="X23" s="38"/>
      <c r="Y23" s="38"/>
      <c r="Z23" s="38"/>
      <c r="AA23" s="38"/>
      <c r="AB23" s="38"/>
      <c r="AC23" s="38"/>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row>
    <row r="24" spans="1:166" ht="35.25" customHeight="1" x14ac:dyDescent="0.25">
      <c r="A24" s="330">
        <v>1</v>
      </c>
      <c r="B24" s="903" t="s">
        <v>437</v>
      </c>
      <c r="C24" s="904"/>
      <c r="D24" s="904"/>
      <c r="E24" s="904"/>
      <c r="F24" s="904"/>
      <c r="G24" s="905"/>
      <c r="H24" s="330">
        <v>5</v>
      </c>
      <c r="I24" s="903" t="s">
        <v>438</v>
      </c>
      <c r="J24" s="904"/>
      <c r="K24" s="904"/>
      <c r="L24" s="904"/>
      <c r="M24" s="904"/>
      <c r="N24" s="905"/>
      <c r="R24" s="38"/>
      <c r="S24" s="38"/>
      <c r="T24" s="38"/>
      <c r="U24" s="38"/>
      <c r="V24" s="38"/>
      <c r="W24" s="38"/>
      <c r="X24" s="38"/>
      <c r="Y24" s="38"/>
      <c r="Z24" s="38"/>
      <c r="AA24" s="38"/>
      <c r="AB24" s="38"/>
      <c r="AC24" s="38"/>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row>
    <row r="25" spans="1:166" ht="30.75" customHeight="1" x14ac:dyDescent="0.25">
      <c r="A25" s="330">
        <v>2</v>
      </c>
      <c r="B25" s="903" t="s">
        <v>439</v>
      </c>
      <c r="C25" s="904"/>
      <c r="D25" s="904"/>
      <c r="E25" s="904"/>
      <c r="F25" s="904"/>
      <c r="G25" s="905"/>
      <c r="H25" s="330">
        <v>6</v>
      </c>
      <c r="I25" s="903"/>
      <c r="J25" s="904"/>
      <c r="K25" s="904"/>
      <c r="L25" s="904"/>
      <c r="M25" s="904"/>
      <c r="N25" s="905"/>
      <c r="R25" s="38"/>
      <c r="S25" s="38"/>
      <c r="T25" s="38"/>
      <c r="U25" s="38"/>
      <c r="V25" s="38"/>
      <c r="W25" s="38"/>
      <c r="X25" s="38"/>
      <c r="Y25" s="38"/>
      <c r="Z25" s="38"/>
      <c r="AA25" s="38"/>
      <c r="AB25" s="38"/>
      <c r="AC25" s="38"/>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row>
    <row r="26" spans="1:166" ht="37.5" customHeight="1" x14ac:dyDescent="0.25">
      <c r="A26" s="330">
        <v>3</v>
      </c>
      <c r="B26" s="903" t="s">
        <v>440</v>
      </c>
      <c r="C26" s="904"/>
      <c r="D26" s="904"/>
      <c r="E26" s="904"/>
      <c r="F26" s="904"/>
      <c r="G26" s="905"/>
      <c r="H26" s="330">
        <v>7</v>
      </c>
      <c r="I26" s="903"/>
      <c r="J26" s="904"/>
      <c r="K26" s="904"/>
      <c r="L26" s="904"/>
      <c r="M26" s="904"/>
      <c r="N26" s="905"/>
      <c r="R26" s="38"/>
      <c r="S26" s="38"/>
      <c r="T26" s="38"/>
      <c r="U26" s="38"/>
      <c r="V26" s="38"/>
      <c r="W26" s="38"/>
      <c r="X26" s="38"/>
      <c r="Y26" s="38"/>
      <c r="Z26" s="38"/>
      <c r="AA26" s="38"/>
      <c r="AB26" s="38"/>
      <c r="AC26" s="38"/>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row>
    <row r="27" spans="1:166" ht="33" customHeight="1" x14ac:dyDescent="0.25">
      <c r="A27" s="330">
        <v>4</v>
      </c>
      <c r="B27" s="903" t="s">
        <v>441</v>
      </c>
      <c r="C27" s="904"/>
      <c r="D27" s="904"/>
      <c r="E27" s="904"/>
      <c r="F27" s="904"/>
      <c r="G27" s="905"/>
      <c r="H27" s="330">
        <v>8</v>
      </c>
      <c r="I27" s="903"/>
      <c r="J27" s="904"/>
      <c r="K27" s="904"/>
      <c r="L27" s="904"/>
      <c r="M27" s="904"/>
      <c r="N27" s="905"/>
    </row>
    <row r="28" spans="1:166" ht="20.25" customHeight="1" x14ac:dyDescent="0.2">
      <c r="A28" s="914" t="s">
        <v>442</v>
      </c>
      <c r="B28" s="915"/>
      <c r="C28" s="915"/>
      <c r="D28" s="915"/>
      <c r="E28" s="915"/>
      <c r="F28" s="915"/>
      <c r="G28" s="915"/>
      <c r="H28" s="915"/>
      <c r="I28" s="915"/>
      <c r="J28" s="915"/>
      <c r="K28" s="915"/>
      <c r="L28" s="915"/>
      <c r="M28" s="915"/>
      <c r="N28" s="915"/>
    </row>
    <row r="29" spans="1:166" x14ac:dyDescent="0.25">
      <c r="A29" s="894" t="s">
        <v>289</v>
      </c>
      <c r="B29" s="895"/>
      <c r="C29" s="895"/>
      <c r="D29" s="895"/>
      <c r="E29" s="895"/>
      <c r="F29" s="895"/>
      <c r="G29" s="895"/>
      <c r="H29" s="896"/>
      <c r="I29" s="897" t="s">
        <v>443</v>
      </c>
      <c r="J29" s="898"/>
      <c r="K29" s="899" t="s">
        <v>444</v>
      </c>
      <c r="L29" s="899"/>
      <c r="M29" s="900" t="s">
        <v>290</v>
      </c>
      <c r="N29" s="900"/>
      <c r="O29" s="40"/>
      <c r="P29" s="40"/>
      <c r="Q29" s="40"/>
      <c r="R29" s="41"/>
    </row>
    <row r="30" spans="1:166" ht="35.25" customHeight="1" x14ac:dyDescent="0.25">
      <c r="A30" s="880" t="s">
        <v>445</v>
      </c>
      <c r="B30" s="881"/>
      <c r="C30" s="881"/>
      <c r="D30" s="881"/>
      <c r="E30" s="881"/>
      <c r="F30" s="881"/>
      <c r="G30" s="881"/>
      <c r="H30" s="882"/>
      <c r="I30" s="883">
        <v>5</v>
      </c>
      <c r="J30" s="884"/>
      <c r="K30" s="890"/>
      <c r="L30" s="890"/>
      <c r="M30" s="891"/>
      <c r="N30" s="891"/>
      <c r="O30" s="901">
        <v>2020</v>
      </c>
      <c r="P30" s="902"/>
      <c r="Q30" s="901">
        <v>2021</v>
      </c>
      <c r="R30" s="902"/>
    </row>
    <row r="31" spans="1:166" ht="57" customHeight="1" x14ac:dyDescent="0.25">
      <c r="A31" s="894" t="s">
        <v>291</v>
      </c>
      <c r="B31" s="895"/>
      <c r="C31" s="895"/>
      <c r="D31" s="895"/>
      <c r="E31" s="895"/>
      <c r="F31" s="895"/>
      <c r="G31" s="895"/>
      <c r="H31" s="896"/>
      <c r="I31" s="897" t="s">
        <v>443</v>
      </c>
      <c r="J31" s="898"/>
      <c r="K31" s="899" t="s">
        <v>444</v>
      </c>
      <c r="L31" s="899"/>
      <c r="M31" s="900" t="s">
        <v>290</v>
      </c>
      <c r="N31" s="900"/>
      <c r="O31" s="891"/>
      <c r="P31" s="891"/>
      <c r="Q31" s="892"/>
      <c r="R31" s="892"/>
    </row>
    <row r="32" spans="1:166" ht="56.25" customHeight="1" x14ac:dyDescent="0.25">
      <c r="A32" s="880" t="s">
        <v>446</v>
      </c>
      <c r="B32" s="881"/>
      <c r="C32" s="881"/>
      <c r="D32" s="881"/>
      <c r="E32" s="881"/>
      <c r="F32" s="881"/>
      <c r="G32" s="881"/>
      <c r="H32" s="882"/>
      <c r="I32" s="893">
        <v>44012</v>
      </c>
      <c r="J32" s="891"/>
      <c r="K32" s="893"/>
      <c r="L32" s="891"/>
      <c r="M32" s="891"/>
      <c r="N32" s="891"/>
      <c r="O32" s="891"/>
      <c r="P32" s="891"/>
      <c r="Q32" s="891"/>
      <c r="R32" s="891"/>
    </row>
    <row r="33" spans="1:18" s="116" customFormat="1" ht="48" customHeight="1" x14ac:dyDescent="0.25">
      <c r="A33" s="880" t="s">
        <v>447</v>
      </c>
      <c r="B33" s="881"/>
      <c r="C33" s="881"/>
      <c r="D33" s="881"/>
      <c r="E33" s="881"/>
      <c r="F33" s="881"/>
      <c r="G33" s="881"/>
      <c r="H33" s="882"/>
      <c r="I33" s="893">
        <v>44043</v>
      </c>
      <c r="J33" s="891"/>
      <c r="K33" s="893"/>
      <c r="L33" s="891"/>
      <c r="M33" s="891"/>
      <c r="N33" s="891"/>
      <c r="O33" s="891"/>
      <c r="P33" s="891"/>
      <c r="Q33" s="891"/>
      <c r="R33" s="891"/>
    </row>
    <row r="34" spans="1:18" ht="23.25" customHeight="1" x14ac:dyDescent="0.25">
      <c r="A34" s="880" t="s">
        <v>448</v>
      </c>
      <c r="B34" s="881"/>
      <c r="C34" s="881"/>
      <c r="D34" s="881"/>
      <c r="E34" s="881"/>
      <c r="F34" s="881"/>
      <c r="G34" s="881"/>
      <c r="H34" s="882"/>
      <c r="I34" s="893">
        <v>44074</v>
      </c>
      <c r="J34" s="891"/>
      <c r="K34" s="893"/>
      <c r="L34" s="891"/>
      <c r="M34" s="891"/>
      <c r="N34" s="891"/>
      <c r="O34" s="901">
        <v>2020</v>
      </c>
      <c r="P34" s="902"/>
      <c r="Q34" s="901">
        <v>2021</v>
      </c>
      <c r="R34" s="902"/>
    </row>
    <row r="35" spans="1:18" ht="12.75" customHeight="1" x14ac:dyDescent="0.25">
      <c r="A35" s="880" t="s">
        <v>449</v>
      </c>
      <c r="B35" s="881"/>
      <c r="C35" s="881"/>
      <c r="D35" s="881"/>
      <c r="E35" s="881"/>
      <c r="F35" s="881"/>
      <c r="G35" s="881"/>
      <c r="H35" s="882"/>
      <c r="I35" s="893">
        <v>44074</v>
      </c>
      <c r="J35" s="891"/>
      <c r="K35" s="893"/>
      <c r="L35" s="891"/>
      <c r="M35" s="891"/>
      <c r="N35" s="891"/>
      <c r="O35" s="893"/>
      <c r="P35" s="891"/>
      <c r="Q35" s="893"/>
      <c r="R35" s="891"/>
    </row>
    <row r="36" spans="1:18" ht="24" customHeight="1" x14ac:dyDescent="0.25">
      <c r="A36" s="880" t="s">
        <v>450</v>
      </c>
      <c r="B36" s="881"/>
      <c r="C36" s="881"/>
      <c r="D36" s="881"/>
      <c r="E36" s="881"/>
      <c r="F36" s="881"/>
      <c r="G36" s="881"/>
      <c r="H36" s="882"/>
      <c r="I36" s="893">
        <v>44075</v>
      </c>
      <c r="J36" s="891"/>
      <c r="K36" s="893"/>
      <c r="L36" s="891"/>
      <c r="M36" s="891"/>
      <c r="N36" s="891"/>
      <c r="O36" s="893"/>
      <c r="P36" s="891"/>
      <c r="Q36" s="893"/>
      <c r="R36" s="891"/>
    </row>
    <row r="37" spans="1:18" ht="12.75" customHeight="1" x14ac:dyDescent="0.25">
      <c r="A37" s="894" t="s">
        <v>292</v>
      </c>
      <c r="B37" s="895"/>
      <c r="C37" s="895"/>
      <c r="D37" s="895"/>
      <c r="E37" s="895"/>
      <c r="F37" s="895"/>
      <c r="G37" s="895"/>
      <c r="H37" s="896"/>
      <c r="I37" s="897" t="s">
        <v>443</v>
      </c>
      <c r="J37" s="898"/>
      <c r="K37" s="899" t="s">
        <v>444</v>
      </c>
      <c r="L37" s="899"/>
      <c r="M37" s="900" t="s">
        <v>290</v>
      </c>
      <c r="N37" s="900"/>
      <c r="O37" s="891"/>
      <c r="P37" s="891"/>
      <c r="Q37" s="892"/>
      <c r="R37" s="892"/>
    </row>
    <row r="38" spans="1:18" x14ac:dyDescent="0.25">
      <c r="A38" s="880"/>
      <c r="B38" s="881"/>
      <c r="C38" s="881"/>
      <c r="D38" s="881"/>
      <c r="E38" s="881"/>
      <c r="F38" s="881"/>
      <c r="G38" s="881"/>
      <c r="H38" s="882"/>
      <c r="I38" s="883"/>
      <c r="J38" s="884"/>
      <c r="K38" s="885"/>
      <c r="L38" s="886"/>
      <c r="M38" s="887"/>
      <c r="N38" s="888"/>
    </row>
    <row r="39" spans="1:18" x14ac:dyDescent="0.25">
      <c r="A39" s="880"/>
      <c r="B39" s="881"/>
      <c r="C39" s="881"/>
      <c r="D39" s="881"/>
      <c r="E39" s="881"/>
      <c r="F39" s="881"/>
      <c r="G39" s="881"/>
      <c r="H39" s="882"/>
      <c r="I39" s="889"/>
      <c r="J39" s="889"/>
      <c r="K39" s="890"/>
      <c r="L39" s="890"/>
      <c r="M39" s="891"/>
      <c r="N39" s="891"/>
    </row>
    <row r="40" spans="1:18" ht="48.75" customHeight="1" x14ac:dyDescent="0.25">
      <c r="A40" s="880"/>
      <c r="B40" s="881"/>
      <c r="C40" s="881"/>
      <c r="D40" s="881"/>
      <c r="E40" s="881"/>
      <c r="F40" s="881"/>
      <c r="G40" s="881"/>
      <c r="H40" s="882"/>
      <c r="I40" s="891"/>
      <c r="J40" s="891"/>
      <c r="K40" s="890"/>
      <c r="L40" s="890"/>
      <c r="M40" s="891"/>
      <c r="N40" s="891"/>
    </row>
    <row r="41" spans="1:18" ht="12" customHeight="1" x14ac:dyDescent="0.25">
      <c r="A41" s="880"/>
      <c r="B41" s="881"/>
      <c r="C41" s="881"/>
      <c r="D41" s="881"/>
      <c r="E41" s="881"/>
      <c r="F41" s="881"/>
      <c r="G41" s="881"/>
      <c r="H41" s="882"/>
      <c r="I41" s="891"/>
      <c r="J41" s="891"/>
      <c r="K41" s="890"/>
      <c r="L41" s="890"/>
      <c r="M41" s="891"/>
      <c r="N41" s="891"/>
    </row>
    <row r="42" spans="1:18" ht="12" customHeight="1" x14ac:dyDescent="0.25">
      <c r="A42" s="894" t="s">
        <v>293</v>
      </c>
      <c r="B42" s="895"/>
      <c r="C42" s="895"/>
      <c r="D42" s="895"/>
      <c r="E42" s="895"/>
      <c r="F42" s="895"/>
      <c r="G42" s="895"/>
      <c r="H42" s="896"/>
      <c r="I42" s="897" t="s">
        <v>443</v>
      </c>
      <c r="J42" s="898"/>
      <c r="K42" s="899" t="s">
        <v>444</v>
      </c>
      <c r="L42" s="899"/>
      <c r="M42" s="900" t="s">
        <v>290</v>
      </c>
      <c r="N42" s="900"/>
    </row>
    <row r="43" spans="1:18" ht="12" customHeight="1" x14ac:dyDescent="0.25">
      <c r="A43" s="972"/>
      <c r="B43" s="973"/>
      <c r="C43" s="973"/>
      <c r="D43" s="973"/>
      <c r="E43" s="973"/>
      <c r="F43" s="973"/>
      <c r="G43" s="973"/>
      <c r="H43" s="974"/>
      <c r="I43" s="891"/>
      <c r="J43" s="891"/>
      <c r="K43" s="891"/>
      <c r="L43" s="891"/>
      <c r="M43" s="891"/>
      <c r="N43" s="891"/>
    </row>
    <row r="44" spans="1:18" x14ac:dyDescent="0.25">
      <c r="A44" s="972"/>
      <c r="B44" s="973"/>
      <c r="C44" s="973"/>
      <c r="D44" s="973"/>
      <c r="E44" s="973"/>
      <c r="F44" s="973"/>
      <c r="G44" s="973"/>
      <c r="H44" s="974"/>
      <c r="I44" s="891"/>
      <c r="J44" s="891"/>
      <c r="K44" s="891"/>
      <c r="L44" s="891"/>
      <c r="M44" s="891"/>
      <c r="N44" s="891"/>
    </row>
    <row r="45" spans="1:18" x14ac:dyDescent="0.25">
      <c r="A45" s="972"/>
      <c r="B45" s="973"/>
      <c r="C45" s="973"/>
      <c r="D45" s="973"/>
      <c r="E45" s="973"/>
      <c r="F45" s="973"/>
      <c r="G45" s="973"/>
      <c r="H45" s="974"/>
      <c r="I45" s="975"/>
      <c r="J45" s="891"/>
      <c r="K45" s="891"/>
      <c r="L45" s="891"/>
      <c r="M45" s="891"/>
      <c r="N45" s="891"/>
    </row>
    <row r="46" spans="1:18" x14ac:dyDescent="0.25">
      <c r="A46" s="972"/>
      <c r="B46" s="973"/>
      <c r="C46" s="973"/>
      <c r="D46" s="973"/>
      <c r="E46" s="973"/>
      <c r="F46" s="973"/>
      <c r="G46" s="973"/>
      <c r="H46" s="974"/>
      <c r="I46" s="891"/>
      <c r="J46" s="891"/>
      <c r="K46" s="891"/>
      <c r="L46" s="891"/>
      <c r="M46" s="891"/>
      <c r="N46" s="891"/>
    </row>
    <row r="47" spans="1:18" x14ac:dyDescent="0.25">
      <c r="A47" s="972"/>
      <c r="B47" s="973"/>
      <c r="C47" s="973"/>
      <c r="D47" s="973"/>
      <c r="E47" s="973"/>
      <c r="F47" s="973"/>
      <c r="G47" s="973"/>
      <c r="H47" s="974"/>
      <c r="I47" s="891"/>
      <c r="J47" s="891"/>
      <c r="K47" s="891"/>
      <c r="L47" s="891"/>
      <c r="M47" s="891"/>
      <c r="N47" s="891"/>
    </row>
    <row r="49" spans="1:15" x14ac:dyDescent="0.25">
      <c r="A49" s="989" t="s">
        <v>294</v>
      </c>
      <c r="B49" s="990"/>
      <c r="C49" s="990"/>
      <c r="D49" s="990"/>
      <c r="E49" s="990"/>
      <c r="F49" s="990"/>
      <c r="G49" s="990"/>
      <c r="H49" s="990"/>
      <c r="I49" s="990"/>
      <c r="J49" s="990"/>
      <c r="K49" s="990"/>
      <c r="L49" s="990"/>
      <c r="M49" s="990"/>
      <c r="N49" s="991"/>
    </row>
    <row r="50" spans="1:15" ht="42.75" x14ac:dyDescent="0.25">
      <c r="A50" s="900" t="s">
        <v>295</v>
      </c>
      <c r="B50" s="900"/>
      <c r="C50" s="331" t="s">
        <v>296</v>
      </c>
      <c r="D50" s="331" t="s">
        <v>297</v>
      </c>
      <c r="E50" s="331" t="s">
        <v>298</v>
      </c>
      <c r="F50" s="331" t="s">
        <v>299</v>
      </c>
      <c r="G50" s="331" t="s">
        <v>300</v>
      </c>
      <c r="H50" s="331" t="s">
        <v>301</v>
      </c>
      <c r="I50" s="331" t="s">
        <v>302</v>
      </c>
      <c r="J50" s="331" t="s">
        <v>303</v>
      </c>
      <c r="K50" s="331" t="s">
        <v>304</v>
      </c>
      <c r="L50" s="331" t="s">
        <v>305</v>
      </c>
      <c r="M50" s="331" t="s">
        <v>306</v>
      </c>
      <c r="N50" s="331" t="s">
        <v>307</v>
      </c>
    </row>
    <row r="51" spans="1:15" x14ac:dyDescent="0.25">
      <c r="A51" s="876">
        <v>1</v>
      </c>
      <c r="B51" s="877"/>
      <c r="C51" s="332" t="s">
        <v>325</v>
      </c>
      <c r="D51" s="332"/>
      <c r="E51" s="332"/>
      <c r="F51" s="332"/>
      <c r="G51" s="332"/>
      <c r="H51" s="332"/>
      <c r="I51" s="42"/>
      <c r="J51" s="42"/>
      <c r="K51" s="42"/>
      <c r="L51" s="42"/>
      <c r="M51" s="42"/>
      <c r="N51" s="42"/>
    </row>
    <row r="52" spans="1:15" ht="13.5" thickBot="1" x14ac:dyDescent="0.3">
      <c r="A52" s="878"/>
      <c r="B52" s="879"/>
      <c r="C52" s="43"/>
      <c r="D52" s="43"/>
      <c r="E52" s="43"/>
      <c r="F52" s="43"/>
      <c r="G52" s="43"/>
      <c r="H52" s="43"/>
      <c r="I52" s="43"/>
      <c r="J52" s="43"/>
      <c r="K52" s="43"/>
      <c r="L52" s="43"/>
      <c r="M52" s="43"/>
      <c r="N52" s="43"/>
    </row>
    <row r="53" spans="1:15" x14ac:dyDescent="0.25">
      <c r="A53" s="876">
        <v>2</v>
      </c>
      <c r="B53" s="877"/>
      <c r="C53" s="42"/>
      <c r="D53" s="42"/>
      <c r="E53" s="42"/>
      <c r="F53" s="42"/>
      <c r="G53" s="42"/>
      <c r="H53" s="42"/>
      <c r="I53" s="332"/>
      <c r="J53" s="42"/>
      <c r="K53" s="42"/>
      <c r="L53" s="42"/>
      <c r="M53" s="42"/>
      <c r="N53" s="42"/>
    </row>
    <row r="54" spans="1:15" ht="10.5" customHeight="1" thickBot="1" x14ac:dyDescent="0.3">
      <c r="A54" s="878"/>
      <c r="B54" s="879"/>
      <c r="C54" s="43"/>
      <c r="D54" s="43"/>
      <c r="E54" s="43"/>
      <c r="F54" s="43"/>
      <c r="G54" s="43"/>
      <c r="H54" s="43"/>
      <c r="I54" s="43"/>
      <c r="J54" s="43"/>
      <c r="K54" s="43"/>
      <c r="L54" s="43"/>
      <c r="M54" s="43"/>
      <c r="N54" s="43"/>
    </row>
    <row r="55" spans="1:15" ht="1.5" hidden="1" customHeight="1" x14ac:dyDescent="0.25">
      <c r="A55" s="876">
        <v>3</v>
      </c>
      <c r="B55" s="877"/>
      <c r="C55" s="42"/>
      <c r="D55" s="42"/>
      <c r="E55" s="42"/>
      <c r="F55" s="42"/>
      <c r="G55" s="42"/>
      <c r="H55" s="42"/>
      <c r="I55" s="42"/>
      <c r="J55" s="332"/>
      <c r="K55" s="42"/>
      <c r="L55" s="42"/>
      <c r="M55" s="42"/>
      <c r="N55" s="42"/>
      <c r="O55" s="44"/>
    </row>
    <row r="56" spans="1:15" ht="13.5" hidden="1" customHeight="1" thickBot="1" x14ac:dyDescent="0.3">
      <c r="A56" s="878"/>
      <c r="B56" s="879"/>
      <c r="C56" s="43"/>
      <c r="D56" s="43"/>
      <c r="E56" s="43"/>
      <c r="F56" s="43"/>
      <c r="G56" s="43"/>
      <c r="H56" s="43"/>
      <c r="I56" s="43"/>
      <c r="J56" s="43"/>
      <c r="K56" s="43"/>
      <c r="L56" s="43"/>
      <c r="M56" s="43"/>
      <c r="N56" s="43"/>
    </row>
    <row r="57" spans="1:15" ht="12.75" hidden="1" customHeight="1" x14ac:dyDescent="0.25">
      <c r="A57" s="876">
        <v>4</v>
      </c>
      <c r="B57" s="877"/>
      <c r="C57" s="42"/>
      <c r="D57" s="42"/>
      <c r="E57" s="42"/>
      <c r="F57" s="42"/>
      <c r="G57" s="42"/>
      <c r="H57" s="42"/>
      <c r="I57" s="42"/>
      <c r="J57" s="42"/>
      <c r="K57" s="332"/>
      <c r="L57" s="332"/>
      <c r="M57" s="332"/>
      <c r="N57" s="333"/>
    </row>
    <row r="58" spans="1:15" ht="13.5" hidden="1" customHeight="1" thickBot="1" x14ac:dyDescent="0.3">
      <c r="A58" s="878"/>
      <c r="B58" s="879"/>
      <c r="C58" s="43"/>
      <c r="D58" s="43"/>
      <c r="E58" s="43"/>
      <c r="F58" s="43"/>
      <c r="G58" s="43"/>
      <c r="H58" s="43"/>
      <c r="I58" s="43"/>
      <c r="J58" s="43"/>
      <c r="K58" s="43"/>
      <c r="L58" s="43"/>
      <c r="M58" s="43"/>
      <c r="N58" s="43"/>
    </row>
    <row r="59" spans="1:15" ht="12.75" hidden="1" customHeight="1" x14ac:dyDescent="0.25">
      <c r="A59" s="876">
        <v>5</v>
      </c>
      <c r="B59" s="877"/>
      <c r="C59" s="42"/>
      <c r="D59" s="42"/>
      <c r="E59" s="42"/>
      <c r="F59" s="42"/>
      <c r="G59" s="42"/>
      <c r="H59" s="42"/>
      <c r="I59" s="42"/>
      <c r="J59" s="42"/>
      <c r="K59" s="332"/>
      <c r="L59" s="332"/>
      <c r="M59" s="332"/>
      <c r="N59" s="333"/>
    </row>
    <row r="60" spans="1:15" ht="13.5" hidden="1" customHeight="1" thickBot="1" x14ac:dyDescent="0.3">
      <c r="A60" s="878"/>
      <c r="B60" s="879"/>
      <c r="C60" s="43"/>
      <c r="D60" s="43"/>
      <c r="E60" s="43"/>
      <c r="F60" s="43"/>
      <c r="G60" s="43"/>
      <c r="H60" s="43"/>
      <c r="I60" s="43"/>
      <c r="J60" s="43"/>
      <c r="K60" s="43"/>
      <c r="L60" s="43"/>
      <c r="M60" s="43"/>
      <c r="N60" s="43"/>
    </row>
    <row r="61" spans="1:15" x14ac:dyDescent="0.25">
      <c r="A61" s="45"/>
      <c r="B61" s="45"/>
      <c r="C61" s="45"/>
      <c r="D61" s="45"/>
      <c r="E61" s="45"/>
      <c r="F61" s="45"/>
      <c r="G61" s="45"/>
      <c r="H61" s="45"/>
      <c r="I61" s="45"/>
      <c r="J61" s="45"/>
      <c r="K61" s="45"/>
      <c r="L61" s="45"/>
      <c r="M61" s="45"/>
      <c r="N61" s="45"/>
    </row>
    <row r="62" spans="1:15" x14ac:dyDescent="0.25">
      <c r="A62" s="994" t="s">
        <v>308</v>
      </c>
      <c r="B62" s="995"/>
      <c r="C62" s="995"/>
      <c r="D62" s="995"/>
      <c r="E62" s="995"/>
      <c r="F62" s="995"/>
      <c r="G62" s="995"/>
      <c r="H62" s="995"/>
      <c r="I62" s="995"/>
      <c r="J62" s="995"/>
      <c r="K62" s="995"/>
      <c r="L62" s="995"/>
      <c r="M62" s="995"/>
      <c r="N62" s="996"/>
    </row>
    <row r="63" spans="1:15" ht="31.5" customHeight="1" x14ac:dyDescent="0.25">
      <c r="A63" s="334" t="s">
        <v>309</v>
      </c>
      <c r="B63" s="1000" t="s">
        <v>310</v>
      </c>
      <c r="C63" s="1001"/>
      <c r="D63" s="1001"/>
      <c r="E63" s="1001"/>
      <c r="F63" s="1002"/>
      <c r="G63" s="874" t="s">
        <v>311</v>
      </c>
      <c r="H63" s="874"/>
      <c r="I63" s="874" t="s">
        <v>312</v>
      </c>
      <c r="J63" s="874"/>
      <c r="K63" s="874" t="s">
        <v>313</v>
      </c>
      <c r="L63" s="874"/>
      <c r="M63" s="875" t="s">
        <v>314</v>
      </c>
      <c r="N63" s="875"/>
    </row>
    <row r="64" spans="1:15" x14ac:dyDescent="0.25">
      <c r="A64" s="46" t="s">
        <v>404</v>
      </c>
      <c r="B64" s="867" t="s">
        <v>451</v>
      </c>
      <c r="C64" s="868"/>
      <c r="D64" s="868"/>
      <c r="E64" s="868"/>
      <c r="F64" s="869"/>
      <c r="G64" s="870"/>
      <c r="H64" s="871"/>
      <c r="I64" s="872"/>
      <c r="J64" s="872"/>
      <c r="K64" s="872"/>
      <c r="L64" s="872"/>
      <c r="M64" s="873"/>
      <c r="N64" s="873"/>
    </row>
    <row r="65" spans="1:14" ht="12.75" hidden="1" customHeight="1" x14ac:dyDescent="0.25">
      <c r="A65" s="46"/>
      <c r="B65" s="867"/>
      <c r="C65" s="868"/>
      <c r="D65" s="868"/>
      <c r="E65" s="868"/>
      <c r="F65" s="869"/>
      <c r="G65" s="870"/>
      <c r="H65" s="871"/>
      <c r="I65" s="872"/>
      <c r="J65" s="872"/>
      <c r="K65" s="872"/>
      <c r="L65" s="872"/>
      <c r="M65" s="873"/>
      <c r="N65" s="873"/>
    </row>
    <row r="66" spans="1:14" ht="12.75" hidden="1" customHeight="1" x14ac:dyDescent="0.25">
      <c r="A66" s="46"/>
      <c r="B66" s="867"/>
      <c r="C66" s="868"/>
      <c r="D66" s="868"/>
      <c r="E66" s="868"/>
      <c r="F66" s="869"/>
      <c r="G66" s="870"/>
      <c r="H66" s="871"/>
      <c r="I66" s="872"/>
      <c r="J66" s="872"/>
      <c r="K66" s="872"/>
      <c r="L66" s="872"/>
      <c r="M66" s="873"/>
      <c r="N66" s="873"/>
    </row>
    <row r="67" spans="1:14" ht="12.75" hidden="1" customHeight="1" x14ac:dyDescent="0.25">
      <c r="A67" s="46"/>
      <c r="B67" s="867"/>
      <c r="C67" s="868"/>
      <c r="D67" s="868"/>
      <c r="E67" s="868"/>
      <c r="F67" s="869"/>
      <c r="G67" s="870"/>
      <c r="H67" s="871"/>
      <c r="I67" s="872"/>
      <c r="J67" s="872"/>
      <c r="K67" s="872"/>
      <c r="L67" s="872"/>
      <c r="M67" s="873"/>
      <c r="N67" s="873"/>
    </row>
    <row r="68" spans="1:14" ht="12.75" hidden="1" customHeight="1" x14ac:dyDescent="0.25">
      <c r="A68" s="335">
        <f>COUNTA(B64:F67)</f>
        <v>1</v>
      </c>
      <c r="B68" s="992" t="s">
        <v>315</v>
      </c>
      <c r="C68" s="992"/>
      <c r="D68" s="992"/>
      <c r="E68" s="992"/>
      <c r="F68" s="992"/>
      <c r="G68" s="992"/>
      <c r="H68" s="992"/>
      <c r="I68" s="992"/>
      <c r="J68" s="992"/>
      <c r="K68" s="992"/>
      <c r="L68" s="993"/>
      <c r="M68" s="866"/>
      <c r="N68" s="866"/>
    </row>
    <row r="69" spans="1:14" x14ac:dyDescent="0.25">
      <c r="A69" s="45"/>
      <c r="B69" s="45"/>
      <c r="C69" s="45"/>
      <c r="D69" s="45"/>
      <c r="E69" s="45"/>
      <c r="F69" s="45"/>
      <c r="G69" s="45"/>
      <c r="H69" s="45"/>
      <c r="I69" s="45"/>
      <c r="J69" s="45"/>
      <c r="K69" s="45"/>
      <c r="L69" s="45"/>
      <c r="M69" s="45"/>
      <c r="N69" s="45"/>
    </row>
    <row r="70" spans="1:14" x14ac:dyDescent="0.25">
      <c r="A70" s="994" t="s">
        <v>316</v>
      </c>
      <c r="B70" s="995"/>
      <c r="C70" s="995"/>
      <c r="D70" s="995"/>
      <c r="E70" s="995"/>
      <c r="F70" s="995"/>
      <c r="G70" s="995"/>
      <c r="H70" s="995"/>
      <c r="I70" s="995"/>
      <c r="J70" s="995"/>
      <c r="K70" s="995"/>
      <c r="L70" s="995"/>
      <c r="M70" s="995"/>
      <c r="N70" s="996"/>
    </row>
    <row r="71" spans="1:14" x14ac:dyDescent="0.25">
      <c r="A71" s="997" t="s">
        <v>317</v>
      </c>
      <c r="B71" s="998"/>
      <c r="C71" s="998"/>
      <c r="D71" s="999"/>
      <c r="E71" s="997" t="s">
        <v>116</v>
      </c>
      <c r="F71" s="998"/>
      <c r="G71" s="998"/>
      <c r="H71" s="998"/>
      <c r="I71" s="998"/>
      <c r="J71" s="998"/>
      <c r="K71" s="998"/>
      <c r="L71" s="998"/>
      <c r="M71" s="986" t="s">
        <v>318</v>
      </c>
      <c r="N71" s="988"/>
    </row>
    <row r="72" spans="1:14" x14ac:dyDescent="0.25">
      <c r="A72" s="976"/>
      <c r="B72" s="977"/>
      <c r="C72" s="977"/>
      <c r="D72" s="978"/>
      <c r="E72" s="976"/>
      <c r="F72" s="977"/>
      <c r="G72" s="977"/>
      <c r="H72" s="977"/>
      <c r="I72" s="977"/>
      <c r="J72" s="977"/>
      <c r="K72" s="977"/>
      <c r="L72" s="977"/>
      <c r="M72" s="982"/>
      <c r="N72" s="983"/>
    </row>
    <row r="73" spans="1:14" x14ac:dyDescent="0.25">
      <c r="A73" s="979"/>
      <c r="B73" s="980"/>
      <c r="C73" s="980"/>
      <c r="D73" s="981"/>
      <c r="E73" s="979"/>
      <c r="F73" s="980"/>
      <c r="G73" s="980"/>
      <c r="H73" s="980"/>
      <c r="I73" s="980"/>
      <c r="J73" s="980"/>
      <c r="K73" s="980"/>
      <c r="L73" s="980"/>
      <c r="M73" s="984"/>
      <c r="N73" s="985"/>
    </row>
    <row r="74" spans="1:14" x14ac:dyDescent="0.25">
      <c r="A74" s="976"/>
      <c r="B74" s="977"/>
      <c r="C74" s="977"/>
      <c r="D74" s="978"/>
      <c r="E74" s="976"/>
      <c r="F74" s="977"/>
      <c r="G74" s="977"/>
      <c r="H74" s="977"/>
      <c r="I74" s="977"/>
      <c r="J74" s="977"/>
      <c r="K74" s="977"/>
      <c r="L74" s="977"/>
      <c r="M74" s="982"/>
      <c r="N74" s="983"/>
    </row>
    <row r="75" spans="1:14" x14ac:dyDescent="0.25">
      <c r="A75" s="979"/>
      <c r="B75" s="980"/>
      <c r="C75" s="980"/>
      <c r="D75" s="981"/>
      <c r="E75" s="979"/>
      <c r="F75" s="980"/>
      <c r="G75" s="980"/>
      <c r="H75" s="980"/>
      <c r="I75" s="980"/>
      <c r="J75" s="980"/>
      <c r="K75" s="980"/>
      <c r="L75" s="980"/>
      <c r="M75" s="984"/>
      <c r="N75" s="985"/>
    </row>
    <row r="76" spans="1:14" x14ac:dyDescent="0.25">
      <c r="A76" s="986" t="s">
        <v>319</v>
      </c>
      <c r="B76" s="987"/>
      <c r="C76" s="987"/>
      <c r="D76" s="987"/>
      <c r="E76" s="987"/>
      <c r="F76" s="987"/>
      <c r="G76" s="987"/>
      <c r="H76" s="987"/>
      <c r="I76" s="987"/>
      <c r="J76" s="987"/>
      <c r="K76" s="987"/>
      <c r="L76" s="988"/>
      <c r="M76" s="866"/>
      <c r="N76" s="866"/>
    </row>
    <row r="65385" spans="251:255" x14ac:dyDescent="0.25">
      <c r="IQ65385" s="35" t="s">
        <v>320</v>
      </c>
      <c r="IR65385" s="35" t="s">
        <v>321</v>
      </c>
      <c r="IS65385" s="35" t="s">
        <v>322</v>
      </c>
      <c r="IT65385" s="35" t="s">
        <v>323</v>
      </c>
      <c r="IU65385" s="35" t="s">
        <v>324</v>
      </c>
    </row>
    <row r="65386" spans="251:255" x14ac:dyDescent="0.25">
      <c r="IQ65386" s="35" t="e">
        <f>#REF!&amp;$C$8</f>
        <v>#REF!</v>
      </c>
      <c r="IR65386" s="35" t="e">
        <f>#REF!</f>
        <v>#REF!</v>
      </c>
      <c r="IS65386" s="35" t="e">
        <f>$A$31&amp;" - "&amp;$B$25&amp;" - "&amp;$B$28&amp;" - "&amp;$I$28&amp;" - "&amp;#REF!&amp;" - "&amp;#REF!&amp;" - "&amp;#REF!&amp;" - "&amp;#REF!</f>
        <v>#REF!</v>
      </c>
      <c r="IT65386" s="35" t="e">
        <f>#REF!&amp;": "&amp;$I$31&amp;" - "&amp;#REF!&amp;": "&amp;#REF!&amp;" - "&amp;#REF!&amp;": "&amp;#REF!&amp;" - "&amp;#REF!&amp;": "&amp;#REF!&amp;" - "&amp;#REF!&amp;": "&amp;#REF!&amp;" - "&amp;#REF!&amp;": "&amp;#REF!&amp;" - "&amp;$A$33&amp;": "&amp;#REF!&amp;" - "&amp;$A$34&amp;": "&amp;#REF!&amp;" - "&amp;$A$35&amp;": "&amp;$I$35&amp;" - "&amp;#REF!&amp;": "&amp;#REF!&amp;" - "&amp;#REF!&amp;": "&amp;#REF!&amp;" - "&amp;#REF!&amp;": "&amp;#REF!&amp;" - "&amp;#REF!&amp;": "&amp;#REF!</f>
        <v>#REF!</v>
      </c>
      <c r="IU65386" s="35" t="e">
        <f>#REF!</f>
        <v>#REF!</v>
      </c>
    </row>
  </sheetData>
  <mergeCells count="171">
    <mergeCell ref="A72:D73"/>
    <mergeCell ref="E72:L73"/>
    <mergeCell ref="M72:N73"/>
    <mergeCell ref="A74:D75"/>
    <mergeCell ref="E74:L75"/>
    <mergeCell ref="M74:N75"/>
    <mergeCell ref="A76:L76"/>
    <mergeCell ref="M76:N76"/>
    <mergeCell ref="A47:H47"/>
    <mergeCell ref="I47:J47"/>
    <mergeCell ref="K47:L47"/>
    <mergeCell ref="M47:N47"/>
    <mergeCell ref="A49:N49"/>
    <mergeCell ref="A50:B50"/>
    <mergeCell ref="B68:L68"/>
    <mergeCell ref="A70:N70"/>
    <mergeCell ref="A71:D71"/>
    <mergeCell ref="E71:L71"/>
    <mergeCell ref="M71:N71"/>
    <mergeCell ref="M64:N64"/>
    <mergeCell ref="A62:N62"/>
    <mergeCell ref="B63:F63"/>
    <mergeCell ref="G63:H63"/>
    <mergeCell ref="I63:J63"/>
    <mergeCell ref="A44:H44"/>
    <mergeCell ref="I44:J44"/>
    <mergeCell ref="K44:L44"/>
    <mergeCell ref="M44:N44"/>
    <mergeCell ref="A45:H45"/>
    <mergeCell ref="I45:J45"/>
    <mergeCell ref="K45:L45"/>
    <mergeCell ref="M45:N45"/>
    <mergeCell ref="A46:H46"/>
    <mergeCell ref="I46:J46"/>
    <mergeCell ref="K46:L46"/>
    <mergeCell ref="M46:N46"/>
    <mergeCell ref="K41:L41"/>
    <mergeCell ref="M41:N41"/>
    <mergeCell ref="A42:H42"/>
    <mergeCell ref="I42:J42"/>
    <mergeCell ref="K42:L42"/>
    <mergeCell ref="M42:N42"/>
    <mergeCell ref="A43:H43"/>
    <mergeCell ref="I43:J43"/>
    <mergeCell ref="K43:L43"/>
    <mergeCell ref="M43:N43"/>
    <mergeCell ref="A41:H41"/>
    <mergeCell ref="I41:J41"/>
    <mergeCell ref="A1:N1"/>
    <mergeCell ref="I7:J7"/>
    <mergeCell ref="K7:L7"/>
    <mergeCell ref="M7:N7"/>
    <mergeCell ref="A9:B9"/>
    <mergeCell ref="C9:N9"/>
    <mergeCell ref="A10:B22"/>
    <mergeCell ref="C10:N22"/>
    <mergeCell ref="A23:N23"/>
    <mergeCell ref="A3:D3"/>
    <mergeCell ref="E3:H3"/>
    <mergeCell ref="I3:N3"/>
    <mergeCell ref="A4:D5"/>
    <mergeCell ref="E4:H5"/>
    <mergeCell ref="I4:N5"/>
    <mergeCell ref="A6:D7"/>
    <mergeCell ref="E6:H7"/>
    <mergeCell ref="I6:N6"/>
    <mergeCell ref="A8:D8"/>
    <mergeCell ref="E8:H8"/>
    <mergeCell ref="I8:J8"/>
    <mergeCell ref="K8:L8"/>
    <mergeCell ref="M8:N8"/>
    <mergeCell ref="A28:N28"/>
    <mergeCell ref="A29:H29"/>
    <mergeCell ref="I29:J29"/>
    <mergeCell ref="K29:L29"/>
    <mergeCell ref="M29:N29"/>
    <mergeCell ref="B25:G25"/>
    <mergeCell ref="I25:N25"/>
    <mergeCell ref="I24:N24"/>
    <mergeCell ref="B24:G24"/>
    <mergeCell ref="A31:H31"/>
    <mergeCell ref="B26:G26"/>
    <mergeCell ref="I26:N26"/>
    <mergeCell ref="B27:G27"/>
    <mergeCell ref="I27:N27"/>
    <mergeCell ref="A32:H32"/>
    <mergeCell ref="I33:J33"/>
    <mergeCell ref="K32:L32"/>
    <mergeCell ref="M32:N32"/>
    <mergeCell ref="A30:H30"/>
    <mergeCell ref="I30:J30"/>
    <mergeCell ref="K30:L30"/>
    <mergeCell ref="M30:N30"/>
    <mergeCell ref="O32:P32"/>
    <mergeCell ref="Q32:R32"/>
    <mergeCell ref="I32:J32"/>
    <mergeCell ref="O30:P30"/>
    <mergeCell ref="Q30:R30"/>
    <mergeCell ref="I31:J31"/>
    <mergeCell ref="K31:L31"/>
    <mergeCell ref="M31:N31"/>
    <mergeCell ref="O31:P31"/>
    <mergeCell ref="Q31:R31"/>
    <mergeCell ref="A34:H34"/>
    <mergeCell ref="I34:J34"/>
    <mergeCell ref="K34:L34"/>
    <mergeCell ref="M34:N34"/>
    <mergeCell ref="O34:P34"/>
    <mergeCell ref="Q34:R34"/>
    <mergeCell ref="A33:H33"/>
    <mergeCell ref="K33:L33"/>
    <mergeCell ref="M33:N33"/>
    <mergeCell ref="O33:P33"/>
    <mergeCell ref="Q33:R33"/>
    <mergeCell ref="O37:P37"/>
    <mergeCell ref="Q37:R37"/>
    <mergeCell ref="A36:H36"/>
    <mergeCell ref="K36:L36"/>
    <mergeCell ref="I36:J36"/>
    <mergeCell ref="O36:P36"/>
    <mergeCell ref="Q36:R36"/>
    <mergeCell ref="A35:H35"/>
    <mergeCell ref="I35:J35"/>
    <mergeCell ref="K35:L35"/>
    <mergeCell ref="M35:N35"/>
    <mergeCell ref="O35:P35"/>
    <mergeCell ref="Q35:R35"/>
    <mergeCell ref="M36:N36"/>
    <mergeCell ref="A37:H37"/>
    <mergeCell ref="I37:J37"/>
    <mergeCell ref="K37:L37"/>
    <mergeCell ref="M37:N37"/>
    <mergeCell ref="A38:H38"/>
    <mergeCell ref="I38:J38"/>
    <mergeCell ref="K38:L38"/>
    <mergeCell ref="M38:N38"/>
    <mergeCell ref="A39:H39"/>
    <mergeCell ref="I39:J39"/>
    <mergeCell ref="K39:L39"/>
    <mergeCell ref="M39:N39"/>
    <mergeCell ref="A40:H40"/>
    <mergeCell ref="I40:J40"/>
    <mergeCell ref="K40:L40"/>
    <mergeCell ref="M40:N40"/>
    <mergeCell ref="K63:L63"/>
    <mergeCell ref="M63:N63"/>
    <mergeCell ref="A51:B52"/>
    <mergeCell ref="A53:B54"/>
    <mergeCell ref="A55:B56"/>
    <mergeCell ref="A57:B58"/>
    <mergeCell ref="A59:B60"/>
    <mergeCell ref="B65:F65"/>
    <mergeCell ref="G65:H65"/>
    <mergeCell ref="I65:J65"/>
    <mergeCell ref="K65:L65"/>
    <mergeCell ref="M65:N65"/>
    <mergeCell ref="B64:F64"/>
    <mergeCell ref="G64:H64"/>
    <mergeCell ref="I64:J64"/>
    <mergeCell ref="K64:L64"/>
    <mergeCell ref="M68:N68"/>
    <mergeCell ref="B66:F66"/>
    <mergeCell ref="G66:H66"/>
    <mergeCell ref="I66:J66"/>
    <mergeCell ref="K66:L66"/>
    <mergeCell ref="M66:N66"/>
    <mergeCell ref="B67:F67"/>
    <mergeCell ref="G67:H67"/>
    <mergeCell ref="I67:J67"/>
    <mergeCell ref="K67:L67"/>
    <mergeCell ref="M67:N67"/>
  </mergeCells>
  <conditionalFormatting sqref="C51:N51 C55:N55 C57:M57 C53:N53">
    <cfRule type="cellIs" dxfId="3" priority="3" stopIfTrue="1" operator="equal">
      <formula>"x"</formula>
    </cfRule>
  </conditionalFormatting>
  <conditionalFormatting sqref="C52:N52 C54:N54 C56:N56 C58:M58 N57:N58">
    <cfRule type="cellIs" dxfId="2" priority="4" stopIfTrue="1" operator="equal">
      <formula>"x"</formula>
    </cfRule>
  </conditionalFormatting>
  <conditionalFormatting sqref="C59:M59">
    <cfRule type="cellIs" dxfId="1" priority="1" stopIfTrue="1" operator="equal">
      <formula>"x"</formula>
    </cfRule>
  </conditionalFormatting>
  <conditionalFormatting sqref="C60:M60 N59:N60">
    <cfRule type="cellIs" dxfId="0"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51:N60" xr:uid="{339CD720-8D73-4234-852A-9457DDEF0CF6}"/>
  </dataValidations>
  <pageMargins left="0.75" right="0.75" top="1" bottom="1" header="0.5" footer="0.5"/>
  <pageSetup paperSize="9" scale="6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8</vt:i4>
      </vt:variant>
    </vt:vector>
  </HeadingPairs>
  <TitlesOfParts>
    <vt:vector size="16" baseType="lpstr">
      <vt:lpstr>Schema Generale</vt:lpstr>
      <vt:lpstr>Organizzazione</vt:lpstr>
      <vt:lpstr>Caratteristiche</vt:lpstr>
      <vt:lpstr>Economico Patrimoniale</vt:lpstr>
      <vt:lpstr>Missione programma processo</vt:lpstr>
      <vt:lpstr>Attivazione C.O.C.- Obj 1  </vt:lpstr>
      <vt:lpstr>Solidarietà Alimentare- Obj 2</vt:lpstr>
      <vt:lpstr>Regolamento Contr.Costr - Obj 3</vt:lpstr>
      <vt:lpstr>'Attivazione C.O.C.- Obj 1  '!Area_stampa</vt:lpstr>
      <vt:lpstr>Caratteristiche!Area_stampa</vt:lpstr>
      <vt:lpstr>'Economico Patrimoniale'!Area_stampa</vt:lpstr>
      <vt:lpstr>Organizzazione!Area_stampa</vt:lpstr>
      <vt:lpstr>'Regolamento Contr.Costr - Obj 3'!Area_stampa</vt:lpstr>
      <vt:lpstr>'Schema Generale'!Area_stampa</vt:lpstr>
      <vt:lpstr>'Solidarietà Alimentare- Obj 2'!Area_stampa</vt:lpstr>
      <vt:lpstr>'Missione programma processo'!Titoli_stampa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RAVINALE</dc:creator>
  <cp:lastModifiedBy>Roberto Inferrera</cp:lastModifiedBy>
  <cp:lastPrinted>2019-10-28T11:36:48Z</cp:lastPrinted>
  <dcterms:created xsi:type="dcterms:W3CDTF">2006-09-16T00:00:00Z</dcterms:created>
  <dcterms:modified xsi:type="dcterms:W3CDTF">2020-05-20T12:39:26Z</dcterms:modified>
</cp:coreProperties>
</file>